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4.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6.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8.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9.xml" ContentType="application/vnd.openxmlformats-officedocument.themeOverride+xml"/>
  <Override PartName="/xl/drawings/drawing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0.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1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2.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3.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14.xml" ContentType="application/vnd.openxmlformats-officedocument.themeOverride+xml"/>
  <Override PartName="/xl/drawings/drawing5.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15.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6.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16.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7.xml" ContentType="application/vnd.openxmlformats-officedocument.themeOverrid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18.xml" ContentType="application/vnd.openxmlformats-officedocument.themeOverride+xml"/>
  <Override PartName="/xl/drawings/drawing7.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19.xml" ContentType="application/vnd.openxmlformats-officedocument.themeOverrid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20.xml" ContentType="application/vnd.openxmlformats-officedocument.themeOverrid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21.xml" ContentType="application/vnd.openxmlformats-officedocument.themeOverrid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22.xml" ContentType="application/vnd.openxmlformats-officedocument.themeOverrid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23.xml" ContentType="application/vnd.openxmlformats-officedocument.themeOverrid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24.xml" ContentType="application/vnd.openxmlformats-officedocument.themeOverrid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25.xml" ContentType="application/vnd.openxmlformats-officedocument.themeOverrid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26.xml" ContentType="application/vnd.openxmlformats-officedocument.themeOverrid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27.xml" ContentType="application/vnd.openxmlformats-officedocument.themeOverrid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28.xml" ContentType="application/vnd.openxmlformats-officedocument.themeOverrid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29.xml" ContentType="application/vnd.openxmlformats-officedocument.themeOverrid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30.xml" ContentType="application/vnd.openxmlformats-officedocument.themeOverrid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31.xml" ContentType="application/vnd.openxmlformats-officedocument.themeOverrid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32.xml" ContentType="application/vnd.openxmlformats-officedocument.themeOverrid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theme/themeOverride33.xml" ContentType="application/vnd.openxmlformats-officedocument.themeOverrid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theme/themeOverride34.xml" ContentType="application/vnd.openxmlformats-officedocument.themeOverrid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theme/themeOverride35.xml" ContentType="application/vnd.openxmlformats-officedocument.themeOverrid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theme/themeOverride36.xml" ContentType="application/vnd.openxmlformats-officedocument.themeOverrid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theme/themeOverride37.xml" ContentType="application/vnd.openxmlformats-officedocument.themeOverrid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theme/themeOverride38.xml" ContentType="application/vnd.openxmlformats-officedocument.themeOverrid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theme/themeOverride39.xml" ContentType="application/vnd.openxmlformats-officedocument.themeOverrid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theme/themeOverride40.xml" ContentType="application/vnd.openxmlformats-officedocument.themeOverride+xml"/>
  <Override PartName="/xl/drawings/drawing8.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theme/themeOverride41.xml" ContentType="application/vnd.openxmlformats-officedocument.themeOverrid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theme/themeOverride42.xml" ContentType="application/vnd.openxmlformats-officedocument.themeOverrid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theme/themeOverride43.xml" ContentType="application/vnd.openxmlformats-officedocument.themeOverrid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theme/themeOverride44.xml" ContentType="application/vnd.openxmlformats-officedocument.themeOverrid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theme/themeOverride45.xml" ContentType="application/vnd.openxmlformats-officedocument.themeOverrid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theme/themeOverride46.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madrid.sharepoint.com/sites/PTPOBREZAFEMENINA/Documentos compartidos/General/GRUPO TRANSVERSAL_REUNIONES/REUNIONES/9ª-Reunión_23_febrero_2023/"/>
    </mc:Choice>
  </mc:AlternateContent>
  <xr:revisionPtr revIDLastSave="106" documentId="8_{4F48A950-E9C6-4AB3-A76A-B848027F5EE1}" xr6:coauthVersionLast="47" xr6:coauthVersionMax="47" xr10:uidLastSave="{E8C2B4D8-94B5-4E1E-AC4D-D8F8E8521F9F}"/>
  <bookViews>
    <workbookView xWindow="-110" yWindow="-110" windowWidth="19420" windowHeight="10420" tabRatio="808" xr2:uid="{2134BE86-E9BB-4B46-B466-C8DE7F9D946F}"/>
  </bookViews>
  <sheets>
    <sheet name="INDICE" sheetId="25" r:id="rId1"/>
    <sheet name="POBREZA" sheetId="1" r:id="rId2"/>
    <sheet name="Pobreza_G" sheetId="15" r:id="rId3"/>
    <sheet name="Pobreza_F" sheetId="17" r:id="rId4"/>
    <sheet name="EMPLEO" sheetId="3" r:id="rId5"/>
    <sheet name="Empleo_G" sheetId="16" r:id="rId6"/>
    <sheet name="Empleo_F" sheetId="18" r:id="rId7"/>
    <sheet name="INGRESOS" sheetId="4" r:id="rId8"/>
    <sheet name="Ingresos_G" sheetId="6" r:id="rId9"/>
    <sheet name="Ingresos_F" sheetId="19" r:id="rId10"/>
    <sheet name="VIVIENDA" sheetId="5" r:id="rId11"/>
    <sheet name="Vivienda_G" sheetId="7" r:id="rId12"/>
    <sheet name="Vivienda_F" sheetId="20" r:id="rId13"/>
    <sheet name="CUIDADOS" sheetId="8" r:id="rId14"/>
    <sheet name="Cuidados_G" sheetId="9" r:id="rId15"/>
    <sheet name="Cuidados_F" sheetId="21" r:id="rId16"/>
    <sheet name="SALUD" sheetId="10" r:id="rId17"/>
    <sheet name="Salud_G" sheetId="11" r:id="rId18"/>
    <sheet name="Salud_F" sheetId="22" r:id="rId19"/>
    <sheet name="PROT SOCIAL" sheetId="13" r:id="rId20"/>
    <sheet name="Prot Social_G" sheetId="14" r:id="rId21"/>
    <sheet name="Prot Social_F" sheetId="23" r:id="rId22"/>
    <sheet name="Hoja1" sheetId="24" state="hidden" r:id="rId2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 i="13" l="1"/>
  <c r="O17" i="13"/>
  <c r="D55" i="1"/>
  <c r="E55" i="1"/>
  <c r="F55" i="1"/>
  <c r="G55" i="1"/>
  <c r="H55" i="1"/>
  <c r="I55" i="1"/>
  <c r="J55" i="1"/>
  <c r="K55" i="1"/>
  <c r="L55" i="1"/>
  <c r="M55" i="1"/>
  <c r="N55" i="1"/>
  <c r="C55" i="1"/>
  <c r="I11" i="13"/>
  <c r="J11" i="13"/>
  <c r="K11" i="13"/>
  <c r="L11" i="13"/>
  <c r="M11" i="13"/>
  <c r="H11" i="13"/>
  <c r="D32" i="3"/>
  <c r="E32" i="3"/>
  <c r="F32" i="3"/>
  <c r="G32" i="3"/>
  <c r="H32" i="3"/>
  <c r="I32" i="3"/>
  <c r="J32" i="3"/>
  <c r="K32" i="3"/>
  <c r="L32" i="3"/>
  <c r="M32" i="3"/>
  <c r="N32" i="3"/>
  <c r="O32" i="3"/>
  <c r="C32" i="3"/>
  <c r="D37" i="3"/>
  <c r="D38" i="3"/>
  <c r="E37" i="3"/>
  <c r="E38" i="3"/>
  <c r="F37" i="3"/>
  <c r="F38" i="3"/>
  <c r="G37" i="3"/>
  <c r="G38" i="3"/>
  <c r="H37" i="3"/>
  <c r="H38" i="3"/>
  <c r="I37" i="3"/>
  <c r="I38" i="3"/>
  <c r="J37" i="3"/>
  <c r="K37" i="3"/>
  <c r="J38" i="3"/>
  <c r="K38" i="3"/>
  <c r="L37" i="3"/>
  <c r="L38" i="3"/>
  <c r="M37" i="3"/>
  <c r="M38" i="3"/>
  <c r="O37" i="3"/>
  <c r="O38" i="3"/>
  <c r="N38" i="3"/>
  <c r="N37" i="3"/>
  <c r="O26" i="3"/>
  <c r="O21" i="3"/>
  <c r="O16" i="3"/>
  <c r="O11" i="3"/>
  <c r="O6" i="3"/>
  <c r="N34" i="13"/>
  <c r="G40" i="13"/>
  <c r="H40" i="13"/>
  <c r="I40" i="13"/>
  <c r="J40" i="13"/>
  <c r="K40" i="13"/>
  <c r="L40" i="13"/>
  <c r="M40" i="13"/>
  <c r="N40" i="13"/>
  <c r="O40" i="13"/>
  <c r="F40" i="13"/>
  <c r="N35" i="13"/>
  <c r="C16" i="8" l="1"/>
  <c r="J11" i="8"/>
  <c r="G11" i="8"/>
  <c r="F11" i="8"/>
  <c r="D11" i="8"/>
  <c r="E11" i="8"/>
  <c r="H11" i="8"/>
  <c r="I11" i="8"/>
  <c r="K11" i="8"/>
  <c r="L11" i="8"/>
  <c r="M11" i="8"/>
  <c r="N11" i="8"/>
  <c r="C11" i="8"/>
  <c r="O23" i="13"/>
  <c r="O41" i="13"/>
  <c r="N41" i="13"/>
  <c r="M41" i="13"/>
  <c r="L41" i="13"/>
  <c r="K41" i="13"/>
  <c r="J41" i="13"/>
  <c r="I41" i="13"/>
  <c r="G41" i="13"/>
  <c r="F41" i="13"/>
  <c r="E15" i="24"/>
  <c r="C15" i="24"/>
  <c r="D15" i="24"/>
  <c r="B15" i="24"/>
  <c r="B14" i="24"/>
  <c r="E14" i="24" s="1"/>
  <c r="B13" i="24"/>
  <c r="E13" i="24" s="1"/>
  <c r="B12" i="24"/>
  <c r="E12" i="24" s="1"/>
  <c r="B11" i="24"/>
  <c r="E11" i="24" s="1"/>
  <c r="B10" i="24"/>
  <c r="E10" i="24" s="1"/>
  <c r="E4" i="24"/>
  <c r="E5" i="24"/>
  <c r="E6" i="24"/>
  <c r="E7" i="24"/>
  <c r="E8" i="24"/>
  <c r="E9" i="24"/>
  <c r="E3" i="24"/>
  <c r="B9" i="24"/>
  <c r="B8" i="24"/>
  <c r="B7" i="24"/>
  <c r="B6" i="24"/>
  <c r="B5" i="24"/>
  <c r="B4" i="24"/>
  <c r="B3" i="24"/>
  <c r="H12" i="13"/>
  <c r="I12" i="13"/>
  <c r="J12" i="13"/>
  <c r="K12" i="13"/>
  <c r="L12" i="13"/>
  <c r="M12" i="13"/>
  <c r="O24" i="13"/>
  <c r="O20" i="13"/>
  <c r="F6" i="13"/>
  <c r="G6" i="13"/>
  <c r="H6" i="13"/>
  <c r="I6" i="13"/>
  <c r="J6" i="13"/>
  <c r="K6" i="13"/>
  <c r="L6" i="13"/>
  <c r="M6" i="13"/>
  <c r="N6" i="13"/>
  <c r="E6" i="13"/>
  <c r="N16" i="5"/>
  <c r="M16" i="5"/>
  <c r="L16" i="5"/>
  <c r="K16" i="5"/>
  <c r="J16" i="5"/>
  <c r="I16" i="5"/>
  <c r="H16" i="5"/>
  <c r="G16" i="5"/>
  <c r="F16" i="5"/>
  <c r="E16" i="5"/>
  <c r="D16" i="5"/>
  <c r="C16" i="5"/>
  <c r="N11" i="5"/>
  <c r="M11" i="5"/>
  <c r="L11" i="5"/>
  <c r="K11" i="5"/>
  <c r="J11" i="5"/>
  <c r="I11" i="5"/>
  <c r="H11" i="5"/>
  <c r="G11" i="5"/>
  <c r="F11" i="5"/>
  <c r="E11" i="5"/>
  <c r="D11" i="5"/>
  <c r="C11" i="5"/>
  <c r="F22" i="4"/>
  <c r="F23" i="4"/>
  <c r="G22" i="4"/>
  <c r="G23" i="4"/>
  <c r="I22" i="4"/>
  <c r="I23" i="4"/>
  <c r="J22" i="4"/>
  <c r="J23" i="4"/>
  <c r="O22" i="4"/>
  <c r="O23" i="4"/>
  <c r="D16" i="4"/>
  <c r="E16" i="4"/>
  <c r="F16" i="4"/>
  <c r="G16" i="4"/>
  <c r="H16" i="4"/>
  <c r="I16" i="4"/>
  <c r="J16" i="4"/>
  <c r="K16" i="4"/>
  <c r="L16" i="4"/>
  <c r="M16" i="4"/>
  <c r="D22" i="4"/>
  <c r="E22" i="4"/>
  <c r="H22" i="4"/>
  <c r="K22" i="4"/>
  <c r="L22" i="4"/>
  <c r="M22" i="4"/>
  <c r="N22" i="4"/>
  <c r="C6" i="4"/>
  <c r="D6" i="4"/>
  <c r="E6" i="4"/>
  <c r="F6" i="4"/>
  <c r="G6" i="4"/>
  <c r="H6" i="4"/>
  <c r="I6" i="4"/>
  <c r="J6" i="4"/>
  <c r="K6" i="4"/>
  <c r="L6" i="4"/>
  <c r="M6" i="4"/>
  <c r="N6" i="4"/>
  <c r="C31" i="3"/>
  <c r="D31" i="3"/>
  <c r="E31" i="3"/>
  <c r="F31" i="3"/>
  <c r="G31" i="3"/>
  <c r="H31" i="3"/>
  <c r="I31" i="3"/>
  <c r="J31" i="3"/>
  <c r="O31" i="3" l="1"/>
  <c r="C41" i="1"/>
  <c r="D41" i="1"/>
  <c r="E41" i="1"/>
  <c r="F41" i="1"/>
  <c r="G41" i="1"/>
  <c r="H41" i="1"/>
  <c r="C36" i="1"/>
  <c r="D36" i="1"/>
  <c r="E36" i="1"/>
  <c r="F36" i="1"/>
  <c r="G36" i="1"/>
  <c r="H36" i="1"/>
  <c r="C31" i="1"/>
  <c r="D31" i="1"/>
  <c r="E31" i="1"/>
  <c r="F31" i="1"/>
  <c r="G31" i="1"/>
  <c r="H31" i="1"/>
  <c r="C26" i="1"/>
  <c r="D26" i="1"/>
  <c r="E26" i="1"/>
  <c r="F26" i="1"/>
  <c r="G26" i="1"/>
  <c r="H26" i="1"/>
  <c r="N51" i="1"/>
  <c r="C51" i="1"/>
  <c r="D51" i="1"/>
  <c r="E51" i="1"/>
  <c r="F51" i="1"/>
  <c r="G51" i="1"/>
  <c r="H51" i="1"/>
  <c r="M51" i="1"/>
  <c r="L51" i="1"/>
  <c r="K51" i="1"/>
  <c r="J51" i="1"/>
  <c r="I51" i="1"/>
  <c r="N46" i="1"/>
  <c r="M46" i="1"/>
  <c r="L46" i="1"/>
  <c r="K46" i="1"/>
  <c r="J46" i="1"/>
  <c r="I46" i="1"/>
  <c r="N41" i="1"/>
  <c r="M41" i="1"/>
  <c r="L41" i="1"/>
  <c r="K41" i="1"/>
  <c r="J41" i="1"/>
  <c r="I41" i="1"/>
  <c r="N36" i="1"/>
  <c r="M36" i="1"/>
  <c r="L36" i="1"/>
  <c r="K36" i="1"/>
  <c r="J36" i="1"/>
  <c r="I36" i="1"/>
  <c r="J31" i="1"/>
  <c r="K31" i="1"/>
  <c r="L31" i="1"/>
  <c r="M31" i="1"/>
  <c r="N31" i="1"/>
  <c r="I31" i="1"/>
  <c r="J26" i="1"/>
  <c r="K26" i="1"/>
  <c r="L26" i="1"/>
  <c r="M26" i="1"/>
  <c r="N26" i="1"/>
  <c r="I26" i="1"/>
  <c r="N26" i="10"/>
  <c r="J26" i="10"/>
  <c r="F26" i="10"/>
  <c r="J21" i="10"/>
  <c r="F21" i="10"/>
  <c r="E11" i="10"/>
  <c r="J16" i="10"/>
  <c r="F16" i="10"/>
  <c r="N11" i="10"/>
  <c r="J11" i="10"/>
  <c r="D6" i="10"/>
  <c r="E6" i="10"/>
  <c r="F6" i="10"/>
  <c r="G6" i="10"/>
  <c r="H6" i="10"/>
  <c r="I6" i="10"/>
  <c r="J6" i="10"/>
  <c r="K6" i="10"/>
  <c r="L6" i="10"/>
  <c r="M6" i="10"/>
  <c r="N6" i="10"/>
  <c r="C6" i="10"/>
  <c r="N20" i="10"/>
  <c r="N19" i="10"/>
  <c r="N18" i="10"/>
  <c r="N15" i="10"/>
  <c r="N14" i="10"/>
  <c r="N13" i="10"/>
  <c r="E8" i="10"/>
  <c r="N6" i="8"/>
  <c r="M6" i="8"/>
  <c r="L6" i="8"/>
  <c r="K6" i="8"/>
  <c r="J6" i="8"/>
  <c r="I6" i="8"/>
  <c r="H6" i="8"/>
  <c r="G6" i="8"/>
  <c r="F6" i="8"/>
  <c r="E6" i="8"/>
  <c r="D6" i="8"/>
  <c r="C6" i="8"/>
  <c r="N6" i="5"/>
  <c r="M6" i="5"/>
  <c r="L6" i="5"/>
  <c r="K6" i="5"/>
  <c r="J6" i="5"/>
  <c r="I6" i="5"/>
  <c r="H6" i="5"/>
  <c r="G6" i="5"/>
  <c r="F6" i="5"/>
  <c r="E6" i="5"/>
  <c r="D6" i="5"/>
  <c r="C6" i="5"/>
  <c r="N23" i="4"/>
  <c r="M23" i="4"/>
  <c r="L23" i="4"/>
  <c r="K23" i="4"/>
  <c r="H23" i="4"/>
  <c r="E23" i="4"/>
  <c r="D23" i="4"/>
  <c r="C23" i="4"/>
  <c r="D17" i="4"/>
  <c r="E17" i="4"/>
  <c r="F17" i="4"/>
  <c r="G17" i="4"/>
  <c r="H17" i="4"/>
  <c r="I17" i="4"/>
  <c r="J17" i="4"/>
  <c r="K17" i="4"/>
  <c r="L17" i="4"/>
  <c r="M17" i="4"/>
  <c r="C17" i="4"/>
  <c r="C16" i="4"/>
  <c r="C22" i="4"/>
  <c r="D11" i="4"/>
  <c r="E11" i="4"/>
  <c r="F11" i="4"/>
  <c r="G11" i="4"/>
  <c r="H11" i="4"/>
  <c r="I11" i="4"/>
  <c r="J11" i="4"/>
  <c r="K11" i="4"/>
  <c r="L11" i="4"/>
  <c r="M11" i="4"/>
  <c r="N11" i="4"/>
  <c r="C11" i="4"/>
  <c r="N16" i="10" l="1"/>
  <c r="N21" i="10"/>
  <c r="N26" i="3"/>
  <c r="M26" i="3"/>
  <c r="L26" i="3"/>
  <c r="K26" i="3"/>
  <c r="J26" i="3"/>
  <c r="I26" i="3"/>
  <c r="H26" i="3"/>
  <c r="G26" i="3"/>
  <c r="F26" i="3"/>
  <c r="E26" i="3"/>
  <c r="D26" i="3"/>
  <c r="C26" i="3"/>
  <c r="D21" i="3"/>
  <c r="E21" i="3"/>
  <c r="F21" i="3"/>
  <c r="G21" i="3"/>
  <c r="H21" i="3"/>
  <c r="I21" i="3"/>
  <c r="J21" i="3"/>
  <c r="K21" i="3"/>
  <c r="L21" i="3"/>
  <c r="M21" i="3"/>
  <c r="N21" i="3"/>
  <c r="C21" i="3"/>
  <c r="N16" i="3"/>
  <c r="M16" i="3"/>
  <c r="L16" i="3"/>
  <c r="K16" i="3"/>
  <c r="J16" i="3"/>
  <c r="I16" i="3"/>
  <c r="H16" i="3"/>
  <c r="G16" i="3"/>
  <c r="F16" i="3"/>
  <c r="E16" i="3"/>
  <c r="D16" i="3"/>
  <c r="C16" i="3"/>
  <c r="N11" i="3"/>
  <c r="M11" i="3"/>
  <c r="L11" i="3"/>
  <c r="K11" i="3"/>
  <c r="J11" i="3"/>
  <c r="I11" i="3"/>
  <c r="H11" i="3"/>
  <c r="G11" i="3"/>
  <c r="F11" i="3"/>
  <c r="E11" i="3"/>
  <c r="D11" i="3"/>
  <c r="C11" i="3"/>
  <c r="C6" i="3"/>
  <c r="D6" i="3"/>
  <c r="E6" i="3"/>
  <c r="F6" i="3"/>
  <c r="G6" i="3"/>
  <c r="H6" i="3"/>
  <c r="I6" i="3"/>
  <c r="J6" i="3"/>
  <c r="K6" i="3"/>
  <c r="L6" i="3"/>
  <c r="M6" i="3"/>
  <c r="N6" i="3"/>
  <c r="L31" i="3"/>
  <c r="M31" i="3"/>
  <c r="N31" i="3"/>
  <c r="K31" i="3"/>
  <c r="F21" i="1"/>
  <c r="G21" i="1"/>
  <c r="H21" i="1"/>
  <c r="I21" i="1"/>
  <c r="J21" i="1"/>
  <c r="K21" i="1"/>
  <c r="L21" i="1"/>
  <c r="M21" i="1"/>
  <c r="N21" i="1"/>
  <c r="E21" i="1"/>
  <c r="D21" i="1"/>
  <c r="C21" i="1"/>
  <c r="D16" i="1"/>
  <c r="E16" i="1"/>
  <c r="F16" i="1"/>
  <c r="G16" i="1"/>
  <c r="H16" i="1"/>
  <c r="I16" i="1"/>
  <c r="J16" i="1"/>
  <c r="K16" i="1"/>
  <c r="L16" i="1"/>
  <c r="M16" i="1"/>
  <c r="N16" i="1"/>
  <c r="C16" i="1"/>
  <c r="D6" i="1"/>
  <c r="E6" i="1"/>
  <c r="F6" i="1"/>
  <c r="G6" i="1"/>
  <c r="H6" i="1"/>
  <c r="I6" i="1"/>
  <c r="J6" i="1"/>
  <c r="K6" i="1"/>
  <c r="L6" i="1"/>
  <c r="M6" i="1"/>
  <c r="N6" i="1"/>
  <c r="C6" i="1"/>
  <c r="L11" i="1"/>
  <c r="M11" i="1"/>
  <c r="N11" i="1"/>
  <c r="K11" i="1"/>
  <c r="D11" i="1"/>
  <c r="E11" i="1"/>
  <c r="F11" i="1"/>
  <c r="G11" i="1"/>
  <c r="H11" i="1"/>
  <c r="I11" i="1"/>
  <c r="J11" i="1"/>
  <c r="C11" i="1"/>
</calcChain>
</file>

<file path=xl/sharedStrings.xml><?xml version="1.0" encoding="utf-8"?>
<sst xmlns="http://schemas.openxmlformats.org/spreadsheetml/2006/main" count="493" uniqueCount="164">
  <si>
    <t>DIMENSIÓN</t>
  </si>
  <si>
    <t>INDICADOR</t>
  </si>
  <si>
    <t>Pobreza</t>
  </si>
  <si>
    <t>1.1. Tasa de riesgo de pobreza o exclusión social (Indicador AROPE)</t>
  </si>
  <si>
    <t>1.2. Tasa de riesgo de pobreza</t>
  </si>
  <si>
    <t>1.3. Población con carencia material severa</t>
  </si>
  <si>
    <t>1.4. Población viviendo en hogares con baja intensidad en el empleo (%)</t>
  </si>
  <si>
    <t>1.5. Población que no puede permitirse ir de vacaciones al menos una semana al año (%)</t>
  </si>
  <si>
    <t>1.6. Población que no puede permitirse una comida de carne, pollo o pescado al menos cada dos días (%)</t>
  </si>
  <si>
    <t>1.7. Población que no tiene capacidad para afrontar gastos imprevistos (%)</t>
  </si>
  <si>
    <t>1.8. Población que no puede permitirse disponer de un automóvil (%)</t>
  </si>
  <si>
    <t>1.9. Población que no puede permitirse disponer de un ordenador (%)</t>
  </si>
  <si>
    <t>1.10. Población con dificultad o mucha dificultad para llegar a final de mes (%)</t>
  </si>
  <si>
    <t>1.11. Tasa de riesgo de pobreza del total de hogares y de los hogares monoparentales/monomarentales</t>
  </si>
  <si>
    <t>Empleo</t>
  </si>
  <si>
    <t>2.1. Tasa de actividad de 16 a 64 años</t>
  </si>
  <si>
    <t>2.2. Tasa de empleo de 16 a 64 años</t>
  </si>
  <si>
    <t>2.3. Tasa de paro de 16 a 64 años</t>
  </si>
  <si>
    <t>2.4. Porcentaje de personas ocupadas en puestos no cualificados</t>
  </si>
  <si>
    <t>2.5. Porcentaje de personas ocupadas con jornadas a tiempo parcial</t>
  </si>
  <si>
    <t>2.6. Paro registrado</t>
  </si>
  <si>
    <t>2.7. Personas afiliadas en el sistema especial de "Empleados de hogar"</t>
  </si>
  <si>
    <t>Ingresos</t>
  </si>
  <si>
    <t>3.1. Renta media anual por persona (€)</t>
  </si>
  <si>
    <t>3.2. Renta anual media por unidad de consumo (€)</t>
  </si>
  <si>
    <t>3.3. Salario bruto medio por hora (€)</t>
  </si>
  <si>
    <t>3.4.Importe medio mensual de las pensiones contributivas (€)</t>
  </si>
  <si>
    <t>3.5.Importe medio mensual de las pensiones no contributivas (€)</t>
  </si>
  <si>
    <t>Vivienda</t>
  </si>
  <si>
    <t>4.1. Hogares con vivienda en propiedad según sexo de la persona responsable del hogar (%)</t>
  </si>
  <si>
    <t>4.2. Población que no puede permitirse  mantener la vivienda con una temperatura adecuada (%)</t>
  </si>
  <si>
    <t>4.3. Población que ha tenido retrasos en pago de gastos relacionados con la vivienda en los últimos 12 meses (%)</t>
  </si>
  <si>
    <t>Cuidados</t>
  </si>
  <si>
    <t>5.1. Población ocupada a tiempo parcial por cuidado de niños/as, adultos/as enfermos/as, incapacitados/as o mayores (%)</t>
  </si>
  <si>
    <t>5.2. Población inactiva cuya situación de inactividad es "labores del hogar" (%)</t>
  </si>
  <si>
    <t>5.3. Tiempo dedicado al hogar y la familia en un día promedio (horas y minutos)</t>
  </si>
  <si>
    <t>Salud</t>
  </si>
  <si>
    <t>6.1. Esperanza de vida al nacer</t>
  </si>
  <si>
    <t>6.2. Esperanza de vida en buena salud</t>
  </si>
  <si>
    <t xml:space="preserve">6.3. Estado de salud percibida </t>
  </si>
  <si>
    <t>6.4. Población que padece algún problema crónico de salud</t>
  </si>
  <si>
    <t>6.5. Población con riesgo de mala salud mental</t>
  </si>
  <si>
    <t>Protección social</t>
  </si>
  <si>
    <t>7.1. Población parada que percibe prestación por desempleo (%)</t>
  </si>
  <si>
    <t>7.2. Titulares de la Renta mínima inserción (Comunidad de Madrid)</t>
  </si>
  <si>
    <t>7.3. Personas beneficiarias del Ingreso Mínimo Vital (Comunidad de Madrid)</t>
  </si>
  <si>
    <t>7.4. Personas beneficiarias de las ayudas económicas del sistema público de servicios sociales</t>
  </si>
  <si>
    <t>7.5. Personas beneficiarias de pensiones no contributivas</t>
  </si>
  <si>
    <t>7.6. Personas beneficiarias de pensiones contributivas</t>
  </si>
  <si>
    <t>1. INDICADORES DE POBREZA</t>
  </si>
  <si>
    <t>2021 (ND)</t>
  </si>
  <si>
    <t>Ambos sexos</t>
  </si>
  <si>
    <t>Hombres</t>
  </si>
  <si>
    <t>Mujeres</t>
  </si>
  <si>
    <t>Brecha</t>
  </si>
  <si>
    <t>1.3. Población con carencia material severa (%)</t>
  </si>
  <si>
    <t>Total hogares</t>
  </si>
  <si>
    <t>Hogares monoparentales y monomarentales</t>
  </si>
  <si>
    <t>DEFINICIONES Y FUENTES</t>
  </si>
  <si>
    <r>
      <rPr>
        <u/>
        <sz val="12"/>
        <color theme="1"/>
        <rFont val="Calibri"/>
        <family val="2"/>
        <scheme val="minor"/>
      </rPr>
      <t>Fuente</t>
    </r>
    <r>
      <rPr>
        <sz val="12"/>
        <color theme="1"/>
        <rFont val="Calibri"/>
        <family val="2"/>
        <scheme val="minor"/>
      </rPr>
      <t>: INE, Encuesta de Condiciones de Vida. Elaboración por la Subdirección General de Estadística del Ayuntamiento de Madrid y elaboración propia.</t>
    </r>
  </si>
  <si>
    <r>
      <rPr>
        <u/>
        <sz val="12"/>
        <color theme="1"/>
        <rFont val="Calibri"/>
        <family val="2"/>
        <scheme val="minor"/>
      </rPr>
      <t>Definición</t>
    </r>
    <r>
      <rPr>
        <sz val="12"/>
        <color theme="1"/>
        <rFont val="Calibri"/>
        <family val="2"/>
        <scheme val="minor"/>
      </rPr>
      <t>: Entre 2010 y 2020 (Estrategia Europa 2020) se define como la población que está en alguna de estas situaciones: 1) En riesgo de pobreza (60% mediana de los ingresos por unidad de consumo); 2) En carencia material severa (con carencia en al menos 4 conceptos de una lista de 9; 3) En hogares sin empleo o con baja intensidad en el empleo (hogares en los que sus miembros en edad de trabajar lo hicieron menos del 20% del total de su potencial de trabajo durante el año de referencia)</t>
    </r>
  </si>
  <si>
    <t>En 2021 el indicador adopta una nueva definición (Estrategia Europa 2030): se define como la población que se encuentra al menos en alguna de estas tres situaciones: 1) En riesgo de pobreza (no cambia definición) ; 2) En situación de carencia material y social severa (incluye carencia social) ; o 3) Baja intensidad en el empleo (nueva definición en 2021).</t>
  </si>
  <si>
    <r>
      <rPr>
        <u/>
        <sz val="12"/>
        <color theme="1"/>
        <rFont val="Calibri"/>
        <family val="2"/>
        <scheme val="minor"/>
      </rPr>
      <t>Definición</t>
    </r>
    <r>
      <rPr>
        <sz val="12"/>
        <color theme="1"/>
        <rFont val="Calibri"/>
        <family val="2"/>
        <scheme val="minor"/>
      </rPr>
      <t>: porcentaje de personas por debajo del umbral de la pobreza, es decir, personas cuyos ingresos por unidad de consumo (escala OCDE modificada) son inferiores al 60% de la mediana de los ingresos, según el umbral de Madrid.</t>
    </r>
  </si>
  <si>
    <r>
      <rPr>
        <u/>
        <sz val="12"/>
        <color theme="1"/>
        <rFont val="Calibri"/>
        <family val="2"/>
        <scheme val="minor"/>
      </rPr>
      <t>Definición</t>
    </r>
    <r>
      <rPr>
        <sz val="12"/>
        <color theme="1"/>
        <rFont val="Calibri"/>
        <family val="2"/>
        <scheme val="minor"/>
      </rPr>
      <t>: hasta 2020 se considera que una persona está en situación de carencia material severa si declara tener carencia en, al menos, cuatro conceptos de la siguiente lista de nueve: 1) No puede permitirse ir de vacaciones al menos una semana al año; 2) No puede permitirse una comida de carne, pollo o pescado al menos cada dos días; 3) No puede permitirse mantener la vivienda con una temperatura adecuada; 4) No tiene capacidad para afrontar gastos imprevistos: 5) Ha tenido retrasos en el pago de gastos relacionados con la vivienda principal (hipoteca o alquiler, recibos de gas, comunidad...) o en compras a plazos en los últimos 12 meses; 6) No puede permitirse disponer de un automóvil; 7) No puede permitirse disponer de teléfono; 8) No puede permitirse disponer de televisor; 9) No puede permitirse disponer de lavadora.</t>
    </r>
  </si>
  <si>
    <t>Nueva definición desde 2021: Se considera que una persona está en situación de carencia material y social severa si declara tener carencia en al menos siete elementos de los 13 de la lista siguiente que se preguntan en la encuesta (siete definidos a nivel de hogar y seis a nivel de persona): A nivel de hogar: 1. No puede permitirse ir de vacaciones al menos una semana al año. 2. No puede permitirse una comida de carne, pollo o pescado al menos cada dos días. 3. No puede permitirse mantener la vivienda con una temperatura adecuada. 4. No tiene capacidad para afrontar gastos imprevistos (de 700 euros) . 5. Ha tenido retrasos en el pago de gastos relacionados con la vivienda principal (hipoteca o alquiler, recibos de gas, comunidad...) o en compras a plazos en los últimos 12 meses. 6. No puede permitirse disponer de un automóvil. 7. No puede sustituir muebles estropeados o viejos. A nivel de persona: 8. No puede permitirse sustituir ropa estropeada por otra nueva. 9. No puede permitirse tener dos pares de zapatos en buenas condiciones. 10. No puede permitirse reunirse con amigos/familia para comer o tomar algo al menos una vez al mes. 11. No puede permitirse participar regularmente en actividades de ocio. 12. No puede permitirse gastar una pequeña cantidad de dinero en sí mismo/a. 13. No puede permitirse conexión a internet.</t>
  </si>
  <si>
    <t>1.4. Población viviendo en hogares con baja intensidad en el empleo</t>
  </si>
  <si>
    <r>
      <rPr>
        <u/>
        <sz val="12"/>
        <color theme="1"/>
        <rFont val="Calibri"/>
        <family val="2"/>
        <scheme val="minor"/>
      </rPr>
      <t>Definición</t>
    </r>
    <r>
      <rPr>
        <sz val="12"/>
        <color theme="1"/>
        <rFont val="Calibri"/>
        <family val="2"/>
        <scheme val="minor"/>
      </rPr>
      <t>: Son los hogares en los que sus miembros en edad de trabajar lo hicieron menos del 20% del total de su potencial de trabajo durante el año anterior al de la entrevista.</t>
    </r>
  </si>
  <si>
    <t>Nueva definición en 2021 (se precisa un poco mejor): son los hogares en los que sus miembros en edad de trabajar (personas de 18 a 64 años, excluyendo los estudiantes de 18 a 24 años, los jubilados o retirados, así como las personas inactivas entre 60 y 64 cuya fuente principal de ingresos del hogar sean las pensiones) lo hicieron menos del 20% del total de su potencial de trabajo durante el año de referencia (año anterior).</t>
  </si>
  <si>
    <t>1.5. Población que no puede permitirse ir de vacaciones al menos una semana al año</t>
  </si>
  <si>
    <t>1.6. Población que no puede permitirse una comida de carne, pollo o pescado al menos cada dos días</t>
  </si>
  <si>
    <t>1.7. Población que no tiene capacidad para afrontar gastos imprevistos</t>
  </si>
  <si>
    <t>1.8. Población que no puede permitirse disponer de un automóvil</t>
  </si>
  <si>
    <t>1.9. Población que no puede permitirse disponer de un ordenador</t>
  </si>
  <si>
    <t>1.10. Población con dificultad o mucha dificultad para llegar a final de mes</t>
  </si>
  <si>
    <t>2. INDICADORES DE EMPLEO</t>
  </si>
  <si>
    <t>Brecha(Nº)</t>
  </si>
  <si>
    <t>Brecha (IF)</t>
  </si>
  <si>
    <t>2.7. Personas afiliadas en el sistema especial para "Empleados del hogar"</t>
  </si>
  <si>
    <t>Brecha (Nº)</t>
  </si>
  <si>
    <r>
      <rPr>
        <u/>
        <sz val="11"/>
        <color theme="1"/>
        <rFont val="Calibri"/>
        <family val="2"/>
        <scheme val="minor"/>
      </rPr>
      <t>Fuente</t>
    </r>
    <r>
      <rPr>
        <sz val="11"/>
        <color theme="1"/>
        <rFont val="Calibri"/>
        <family val="2"/>
        <scheme val="minor"/>
      </rPr>
      <t>: INE, Encuesta de Población Activa. Elaboración Subdireción General de Estadística del Ayuntamiento de Madrid y elaboración propia.</t>
    </r>
  </si>
  <si>
    <r>
      <rPr>
        <u/>
        <sz val="11"/>
        <color theme="1"/>
        <rFont val="Calibri"/>
        <family val="2"/>
        <scheme val="minor"/>
      </rPr>
      <t>Definición</t>
    </r>
    <r>
      <rPr>
        <sz val="11"/>
        <color theme="1"/>
        <rFont val="Calibri"/>
        <family val="2"/>
        <scheme val="minor"/>
      </rPr>
      <t>: porcentaje de población potencialmente activa (16-64 años) sobre el total de la población mayor de 16 años.</t>
    </r>
  </si>
  <si>
    <r>
      <rPr>
        <u/>
        <sz val="11"/>
        <color theme="1"/>
        <rFont val="Calibri"/>
        <family val="2"/>
        <scheme val="minor"/>
      </rPr>
      <t>Definición</t>
    </r>
    <r>
      <rPr>
        <sz val="11"/>
        <color theme="1"/>
        <rFont val="Calibri"/>
        <family val="2"/>
        <scheme val="minor"/>
      </rPr>
      <t>: porcentaje de población ocupada de 16 a 64 años respecto de la población activa de 16 a 64 años.</t>
    </r>
  </si>
  <si>
    <r>
      <rPr>
        <u/>
        <sz val="11"/>
        <color theme="1"/>
        <rFont val="Calibri"/>
        <family val="2"/>
        <scheme val="minor"/>
      </rPr>
      <t>Definición</t>
    </r>
    <r>
      <rPr>
        <sz val="11"/>
        <color theme="1"/>
        <rFont val="Calibri"/>
        <family val="2"/>
        <scheme val="minor"/>
      </rPr>
      <t>: porcentaje de población parada de 16 a 64 años respecto de la población activa de 16 a 64 años.</t>
    </r>
  </si>
  <si>
    <r>
      <rPr>
        <u/>
        <sz val="11"/>
        <color theme="1"/>
        <rFont val="Calibri"/>
        <family val="2"/>
        <scheme val="minor"/>
      </rPr>
      <t>Definición</t>
    </r>
    <r>
      <rPr>
        <sz val="11"/>
        <color theme="1"/>
        <rFont val="Calibri"/>
        <family val="2"/>
        <scheme val="minor"/>
      </rPr>
      <t>: porcentaje de personas ocupadas en puestos poco cualificados (gran grupo de ocupación 9 "Ocupaciones elementales" de la CNO11).</t>
    </r>
  </si>
  <si>
    <r>
      <rPr>
        <u/>
        <sz val="11"/>
        <color theme="1"/>
        <rFont val="Calibri"/>
        <family val="2"/>
        <scheme val="minor"/>
      </rPr>
      <t>Definición</t>
    </r>
    <r>
      <rPr>
        <sz val="11"/>
        <color theme="1"/>
        <rFont val="Calibri"/>
        <family val="2"/>
        <scheme val="minor"/>
      </rPr>
      <t>: porcentaje de personas ocupadas con jornada a tiempo parcial sobre el total de personas ocupadas.</t>
    </r>
  </si>
  <si>
    <t>Fuente: Servicio Público de Empleo Estatal (SEPE).  Elaboración Subdireción General de Estadística del Ayuntamiento de Madrid y elaboración propia.</t>
  </si>
  <si>
    <t>Definición: número de personas registradas como paradas al mes de junio de cada año.</t>
  </si>
  <si>
    <t>Fuente: Estadística de afiliación de trabajadores a la Seguridad Social. Mº de Inclusión, Seguridad Social y Migraciones</t>
  </si>
  <si>
    <t>Definición: número de personas en alta en la seguridad social en el régimen especial de "Empleados de hogar" en el mes de diciembre de cada año. El 1 de Enero de 2012 se creó el Sistema Especial para "Empleados de Hogar" dentro del Régimen General y a partir del 1 de julio de 2012 el "Régimen Especial de los Empleados de Hogar" quedó extinguido (Ley 27/2011).</t>
  </si>
  <si>
    <t>3. INDICADORES DE INGRESOS</t>
  </si>
  <si>
    <t>Brecha (€)</t>
  </si>
  <si>
    <t>Brecha (%)</t>
  </si>
  <si>
    <t>3.1. Renta anual media por persona</t>
  </si>
  <si>
    <r>
      <rPr>
        <u/>
        <sz val="11"/>
        <rFont val="Calibri"/>
        <family val="2"/>
        <scheme val="minor"/>
      </rPr>
      <t>Fuente</t>
    </r>
    <r>
      <rPr>
        <sz val="11"/>
        <rFont val="Calibri"/>
        <family val="2"/>
        <scheme val="minor"/>
      </rPr>
      <t>: INE, Encuesta de Condiciones de Vida. Elaboración Subdirección General de Estadística del Ayuntamiento de Madrid y elaboración propia.</t>
    </r>
  </si>
  <si>
    <r>
      <rPr>
        <u/>
        <sz val="11"/>
        <color theme="1"/>
        <rFont val="Calibri"/>
        <family val="2"/>
        <scheme val="minor"/>
      </rPr>
      <t>Definición</t>
    </r>
    <r>
      <rPr>
        <sz val="11"/>
        <color theme="1"/>
        <rFont val="Calibri"/>
        <family val="2"/>
        <scheme val="minor"/>
      </rPr>
      <t>: ingreso medio anual por persona en euros, referidos los ingresos al año anterior de la encuesta.</t>
    </r>
  </si>
  <si>
    <t>Los ingresos por persona se obtienen, para cada hogar, dividiendo los ingresos netos del hogar entre el número de miembros de dicho hogar.</t>
  </si>
  <si>
    <t>3.2. Renta anual media por unidad de consumo</t>
  </si>
  <si>
    <r>
      <rPr>
        <u/>
        <sz val="11"/>
        <color theme="1"/>
        <rFont val="Calibri"/>
        <family val="2"/>
        <scheme val="minor"/>
      </rPr>
      <t>Definición</t>
    </r>
    <r>
      <rPr>
        <sz val="11"/>
        <color theme="1"/>
        <rFont val="Calibri"/>
        <family val="2"/>
        <scheme val="minor"/>
      </rPr>
      <t>: ingreso anual por unidad de consumo (escala OCDE modificada), en euros, referidos los ingresos al año anterior de la encuesta.</t>
    </r>
  </si>
  <si>
    <t>La renta por unidad de consumo del hogar se calcula para tener en cuenta economías de escala en los hogares. Se obtiene dividiendo los ingresos totales del hogar entre el número de unidades de consumo del mismo, cuyo valor resulta al sumar los pesos de la denominada escala de la OCDE modificada que concede un peso de 1 a un adulto del hogar, un peso de 0.5 al resto de miembros mayores de 13 años y un peso de 0.3 a los menores de 14 años. Una vez calculado la renta por unidad de consumo del hogar se adjudica a cada uno de los miembros de este.</t>
  </si>
  <si>
    <t>Fuente: INE, Encuesta Anual de Estructura Salarial. Elaboración Subdirección General de Estadística del Ayuntamiento de Madrid y elaboración propia.</t>
  </si>
  <si>
    <t>La información se obtiene de la explotación conjunta del Fichero General de Afiliación de la Seguridad Social (SS) y de las declaraciones del Modelo 190: Resumen anual de Retenciones e Ingresos a Cuenta del IRPF de la Agencia Estatal de la Administración Tributaria (AEAT), junto con las variables ocupación y tiempo de trabajo provenientes de la encuesta anexa a la Encuesta Trimestral de Coste Laboral (ETCL) del INE.</t>
  </si>
  <si>
    <r>
      <rPr>
        <u/>
        <sz val="11"/>
        <color theme="1"/>
        <rFont val="Calibri"/>
        <family val="2"/>
        <scheme val="minor"/>
      </rPr>
      <t>Definición</t>
    </r>
    <r>
      <rPr>
        <sz val="11"/>
        <color theme="1"/>
        <rFont val="Calibri"/>
        <family val="2"/>
        <scheme val="minor"/>
      </rPr>
      <t>: ganancia media por hora normal de trabajo, en euros, entre las personas trabajadoras por cuenta ajena. Datos referidos a la Comunidad de Madrid, no a la ciudad de Madrid.</t>
    </r>
  </si>
  <si>
    <t>3.4. Importe medio mensual de las pensiones contributivas (€)</t>
  </si>
  <si>
    <r>
      <rPr>
        <u/>
        <sz val="11"/>
        <color theme="1"/>
        <rFont val="Calibri"/>
        <family val="2"/>
        <scheme val="minor"/>
      </rPr>
      <t>Fuente</t>
    </r>
    <r>
      <rPr>
        <sz val="11"/>
        <color theme="1"/>
        <rFont val="Calibri"/>
        <family val="2"/>
        <scheme val="minor"/>
      </rPr>
      <t>: Registro de Prestaciones Sociales Públicas (INSS), Dirección General de Economía de la Comunidad de Madrid. Elaboración Subdirección General de Estadística del Ayuntamiento de Madrid y elaboración propia.</t>
    </r>
  </si>
  <si>
    <r>
      <rPr>
        <u/>
        <sz val="11"/>
        <color theme="1"/>
        <rFont val="Calibri"/>
        <family val="2"/>
        <scheme val="minor"/>
      </rPr>
      <t>Definición</t>
    </r>
    <r>
      <rPr>
        <sz val="11"/>
        <color theme="1"/>
        <rFont val="Calibri"/>
        <family val="2"/>
        <scheme val="minor"/>
      </rPr>
      <t>: importe medio en euros de las pensiones en alta en el Sistema Nacional de la Seguridad Social.</t>
    </r>
  </si>
  <si>
    <t>3.5. Importe medio mensual de las pensiones no contributivas (€)</t>
  </si>
  <si>
    <r>
      <rPr>
        <u/>
        <sz val="11"/>
        <color theme="1"/>
        <rFont val="Calibri"/>
        <family val="2"/>
        <scheme val="minor"/>
      </rPr>
      <t>Fuente</t>
    </r>
    <r>
      <rPr>
        <sz val="11"/>
        <color theme="1"/>
        <rFont val="Calibri"/>
        <family val="2"/>
        <scheme val="minor"/>
      </rPr>
      <t xml:space="preserve">: </t>
    </r>
  </si>
  <si>
    <r>
      <rPr>
        <u/>
        <sz val="11"/>
        <color theme="1"/>
        <rFont val="Calibri"/>
        <family val="2"/>
        <scheme val="minor"/>
      </rPr>
      <t>Definición</t>
    </r>
    <r>
      <rPr>
        <sz val="11"/>
        <color theme="1"/>
        <rFont val="Calibri"/>
        <family val="2"/>
        <scheme val="minor"/>
      </rPr>
      <t xml:space="preserve">: </t>
    </r>
  </si>
  <si>
    <t>4. INDICADORES DE VIVIENDA</t>
  </si>
  <si>
    <t>4.1. Hogares (%) con vivienda en propiedad según sexo de la persona responsable del hogar</t>
  </si>
  <si>
    <r>
      <rPr>
        <u/>
        <sz val="12"/>
        <color theme="1"/>
        <rFont val="Calibri"/>
        <family val="2"/>
        <scheme val="minor"/>
      </rPr>
      <t>Definición</t>
    </r>
    <r>
      <rPr>
        <sz val="12"/>
        <color theme="1"/>
        <rFont val="Calibri"/>
        <family val="2"/>
        <scheme val="minor"/>
      </rPr>
      <t>: porcentaje de hogares con vivienda en propiedad según sexo de la persona responsable del hogar.</t>
    </r>
  </si>
  <si>
    <r>
      <rPr>
        <u/>
        <sz val="12"/>
        <color theme="1"/>
        <rFont val="Calibri"/>
        <family val="2"/>
        <scheme val="minor"/>
      </rPr>
      <t>Definición</t>
    </r>
    <r>
      <rPr>
        <sz val="12"/>
        <color theme="1"/>
        <rFont val="Calibri"/>
        <family val="2"/>
        <scheme val="minor"/>
      </rPr>
      <t>: porcentaje de personas que no pueden permitirse mantener la vivienda con una temperatura adecuada.</t>
    </r>
  </si>
  <si>
    <r>
      <rPr>
        <u/>
        <sz val="12"/>
        <color theme="1"/>
        <rFont val="Calibri"/>
        <family val="2"/>
        <scheme val="minor"/>
      </rPr>
      <t>Definición</t>
    </r>
    <r>
      <rPr>
        <sz val="12"/>
        <color theme="1"/>
        <rFont val="Calibri"/>
        <family val="2"/>
        <scheme val="minor"/>
      </rPr>
      <t>: porcentaje de personas que han tenido retrasos en el pago de gastos relacionados con la vivienda en los últimos 12 meses.</t>
    </r>
  </si>
  <si>
    <r>
      <rPr>
        <u/>
        <sz val="12"/>
        <color theme="1"/>
        <rFont val="Calibri"/>
        <family val="2"/>
        <scheme val="minor"/>
      </rPr>
      <t>Nota</t>
    </r>
    <r>
      <rPr>
        <sz val="12"/>
        <color theme="1"/>
        <rFont val="Calibri"/>
        <family val="2"/>
        <scheme val="minor"/>
      </rPr>
      <t>: Los retrasos en pago de gastos están referidos al pago de hipoteca o alquiler, recibos de gas, comunidad, ..., y también incluye retrasos en el pago de compras aplazadas o de otros préstamos (deudas no relacionadas con la vivienda principal)</t>
    </r>
  </si>
  <si>
    <t>5. INDICADORES DE CUIDADOS</t>
  </si>
  <si>
    <t>5.1. Porcentaje de ocupados/as a tiempo parcial por cuidado de niños/as, adultos/as enfermos/as, incapacitados/as o mayores</t>
  </si>
  <si>
    <t>Definición: Porcentaje de personas ocupadas a tiempo parcial debido al cuidado de niños/as, adultos/as, enfermos/as, incapacitados/as o mayores</t>
  </si>
  <si>
    <t>Definición: Porcentaje de personas inactivas cuya situación de inactividad es "labores del hogar".</t>
  </si>
  <si>
    <t>Fuente: INE, Encuesta de Empleo del Tiempo 2009-2010. Elaborado por la Subdirección General de Estadística. Ayuntamiento de Madrid.</t>
  </si>
  <si>
    <t>Definición: Media de horas y minutos dedicadas al hogar y la familia en un día promedio de la semana.</t>
  </si>
  <si>
    <t>6. INDICADORES DE SALUD</t>
  </si>
  <si>
    <t>Total</t>
  </si>
  <si>
    <t>Brecha (años)</t>
  </si>
  <si>
    <t xml:space="preserve">6.3.Estado de salud percibida </t>
  </si>
  <si>
    <t>DEFINICIÓN: Nº medio de años que puede esperar vivir una persona al nacer en la ciudad de Madrid.</t>
  </si>
  <si>
    <t>DEFINICIÓN: Nº medio de años que puede esperar vivir con buena salud una persona al nacer en la ciudad de Madrid.</t>
  </si>
  <si>
    <t>NOTAS: La EVBS del Estudio de Salud de la Ciudad de Madrid 2014 fue la del año 2012</t>
  </si>
  <si>
    <t>6.3. Estado de salud percibida</t>
  </si>
  <si>
    <t>DEFINICIÓN: Porcentaje de personas que perciben su salud como buena o muy buena.</t>
  </si>
  <si>
    <t>DEFINICIÓN: Porcentaje de población que padece algún problema crónico de salud.</t>
  </si>
  <si>
    <t>DEFINICIÓN: Porcentaje de población que tiene riesgo de mala salud mental. El riesgo de mala salud mental en la población adulta se valora mediante el cuestionario de salud general de Goldberg GHQ-12, que permite detectar la prevalencia de casos probables de morbilidad psiquiátrica o de padecimiento psicológico.</t>
  </si>
  <si>
    <t>7. INDICADORES DE PROTECCIÓN SOCIAL</t>
  </si>
  <si>
    <t>Brecha (nº benef)</t>
  </si>
  <si>
    <t>jun-2020 a dic-2022</t>
  </si>
  <si>
    <t>7.5. Personas beneficiarias de pensiones no contributivas de jubilación</t>
  </si>
  <si>
    <r>
      <rPr>
        <u/>
        <sz val="11"/>
        <color theme="1"/>
        <rFont val="Calibri"/>
        <family val="2"/>
        <scheme val="minor"/>
      </rPr>
      <t>Definición</t>
    </r>
    <r>
      <rPr>
        <sz val="11"/>
        <color theme="1"/>
        <rFont val="Calibri"/>
        <family val="2"/>
        <scheme val="minor"/>
      </rPr>
      <t>: porcentaje de población parada que percibe prestación por desempleo.</t>
    </r>
  </si>
  <si>
    <t xml:space="preserve">Fuente: Informes 2015-2020 de la Renta Mínima de Inserción de la Comunidad de Madrid. Consejería de Familia, Juventud y Política Social. </t>
  </si>
  <si>
    <t>Definición: Titulares de la Renta Mínima de Inserción a 31 de diciembre de cada año.</t>
  </si>
  <si>
    <t>Notas: Datos referidos a la Comunidad de Madrid.</t>
  </si>
  <si>
    <t>Fuente: Estadísticas del Ingreso Mínimo Vital. Seguridad Social. Ministerio de Inclusión, Seguridad Social y Migraciones. Gobierno de España.</t>
  </si>
  <si>
    <t>Definición: Personas beneficiarias del Ingreso Mínimo Vital según sexo. Datos acumulados de altas iniciales del ingreso mínimo vital que han figurado en nómina en la Comunidad de Madrid.</t>
  </si>
  <si>
    <t>Notas: Acumulado de Junio de 2020 a diciembre de 2022, Comunidad de Madrid.</t>
  </si>
  <si>
    <t>Fuente:  Subdirección General de Prestaciones Económicas, perteneciente a la Dirección General de Integración de la Consejería de Familia, Juventud y Política Social de la Comunidad de Madrid. Elaboración Subdirección General de Estadística del Ayuntamiento de Madrid.</t>
  </si>
  <si>
    <t>Definición: nº de pensionistas de pensiones de jubilación a 31 de diciembre de 2021.</t>
  </si>
  <si>
    <t xml:space="preserve">Fuente: Registro de prestaciones públicas INSS. Explotación Instituto de Estadística de la Comunidad de Madrid. </t>
  </si>
  <si>
    <t>Definición: Nº de titulares de pensiones contributivas de la seguridad social en vigor a 1 de enero de cada año: pensiones de jubilación, jubilación procedente de incapacidad, incapacidad permanente, viudedad, orfandad, favor de familiares.</t>
  </si>
  <si>
    <t>Enero</t>
  </si>
  <si>
    <t>Febrero</t>
  </si>
  <si>
    <t>Marzo</t>
  </si>
  <si>
    <t>Abril</t>
  </si>
  <si>
    <t>Mayo</t>
  </si>
  <si>
    <t>Junio</t>
  </si>
  <si>
    <t>Julio</t>
  </si>
  <si>
    <t>Agosto</t>
  </si>
  <si>
    <t>Septiembre</t>
  </si>
  <si>
    <t>Octubre</t>
  </si>
  <si>
    <t>Noviembre</t>
  </si>
  <si>
    <t>Diciembre</t>
  </si>
  <si>
    <t>FUENTE: Estudios de Salud de la Ciudad de Madrid, 2014, 2018, 2022. Madrid Salud.</t>
  </si>
  <si>
    <t>NOTAS: En las encuestas de 2014 y 2018 se utiliza la escala GHQ-12 para la población mayor de 15 años. En la encuesta de 2022, se utiliza la escala GHQ-12 para la población de entre 15 y 64 años y el Índice de Bienestar General WHO-5 para la población de 65 años y más.</t>
  </si>
  <si>
    <t>7.2.a. Titulares de la Renta mínima inserción (Comunidad de Madrid)</t>
  </si>
  <si>
    <t>7.2.b. Titulares de la Renta mínima de inserción en la ciudad de Madrid</t>
  </si>
  <si>
    <t>1.1. Tasa de riesgo de pobreza y/o exclusión social (indicador AROPE)</t>
  </si>
  <si>
    <t>1.1. Tasa de riesgo de pobreza y/o exclusión social (Indicador AROPE)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</si>
</sst>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43" formatCode="_-* #,##0.00_-;\-* #,##0.00_-;_-* &quot;-&quot;??_-;_-@_-"/>
    <numFmt numFmtId="164" formatCode="_-* #,##0.00\ _€_-;\-* #,##0.00\ _€_-;_-* &quot;-&quot;??\ _€_-;_-@_-"/>
    <numFmt numFmtId="165" formatCode="0\ %"/>
    <numFmt numFmtId="166" formatCode="0.0"/>
    <numFmt numFmtId="167" formatCode="_-* #,##0.0_-;\-* #,##0.0_-;_-* &quot;-&quot;??_-;_-@_-"/>
    <numFmt numFmtId="168" formatCode="_-* #,##0_-;\-* #,##0_-;_-* &quot;-&quot;??_-;_-@_-"/>
    <numFmt numFmtId="169" formatCode="#,##0.0"/>
    <numFmt numFmtId="170" formatCode="0.0%"/>
    <numFmt numFmtId="171" formatCode="_-* #,##0.00\ [$€]_-;\-* #,##0.00\ [$€]_-;_-* &quot;-&quot;??\ [$€]_-;_-@_-"/>
    <numFmt numFmtId="172" formatCode="[$-F400]h:mm:ss\ AM/PM"/>
  </numFmts>
  <fonts count="36"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1"/>
      <name val="Calibri"/>
      <family val="2"/>
      <scheme val="minor"/>
    </font>
    <font>
      <b/>
      <sz val="11"/>
      <name val="Calibri"/>
      <family val="2"/>
      <scheme val="minor"/>
    </font>
    <font>
      <b/>
      <sz val="12"/>
      <name val="Calibri"/>
      <family val="2"/>
      <scheme val="minor"/>
    </font>
    <font>
      <sz val="11"/>
      <name val="Calibri"/>
      <family val="2"/>
      <scheme val="minor"/>
    </font>
    <font>
      <sz val="11"/>
      <color rgb="FF000000"/>
      <name val="Arial Narrow"/>
      <family val="2"/>
      <charset val="1"/>
    </font>
    <font>
      <u/>
      <sz val="11"/>
      <color rgb="FF0563C1"/>
      <name val="Arial Narrow"/>
      <family val="2"/>
      <charset val="1"/>
    </font>
    <font>
      <sz val="11"/>
      <color indexed="8"/>
      <name val="Calibri"/>
      <family val="2"/>
      <scheme val="minor"/>
    </font>
    <font>
      <b/>
      <sz val="11"/>
      <color theme="4"/>
      <name val="Calibri"/>
      <family val="2"/>
      <scheme val="minor"/>
    </font>
    <font>
      <sz val="11"/>
      <color theme="4"/>
      <name val="Calibri"/>
      <family val="2"/>
      <scheme val="minor"/>
    </font>
    <font>
      <sz val="11"/>
      <color rgb="FFC00000"/>
      <name val="Calibri"/>
      <family val="2"/>
      <scheme val="minor"/>
    </font>
    <font>
      <sz val="10"/>
      <name val="Arial"/>
      <family val="2"/>
    </font>
    <font>
      <sz val="11"/>
      <color indexed="8"/>
      <name val="Calibri"/>
      <family val="2"/>
    </font>
    <font>
      <sz val="12"/>
      <color theme="1"/>
      <name val="Calibri"/>
      <family val="2"/>
      <scheme val="minor"/>
    </font>
    <font>
      <sz val="11"/>
      <color theme="8"/>
      <name val="Calibri"/>
      <family val="2"/>
      <scheme val="minor"/>
    </font>
    <font>
      <sz val="9"/>
      <color theme="1"/>
      <name val="Calibri"/>
      <family val="2"/>
      <scheme val="minor"/>
    </font>
    <font>
      <b/>
      <sz val="12"/>
      <color theme="0"/>
      <name val="Calibri"/>
      <family val="2"/>
      <scheme val="minor"/>
    </font>
    <font>
      <sz val="12"/>
      <name val="Calibri"/>
      <family val="2"/>
      <scheme val="minor"/>
    </font>
    <font>
      <sz val="12"/>
      <color rgb="FFC00000"/>
      <name val="Calibri"/>
      <family val="2"/>
      <scheme val="minor"/>
    </font>
    <font>
      <b/>
      <sz val="12"/>
      <color theme="1"/>
      <name val="Calibri"/>
      <family val="2"/>
      <scheme val="minor"/>
    </font>
    <font>
      <u/>
      <sz val="12"/>
      <color theme="1"/>
      <name val="Calibri"/>
      <family val="2"/>
      <scheme val="minor"/>
    </font>
    <font>
      <b/>
      <sz val="20"/>
      <color theme="1"/>
      <name val="Calibri"/>
      <family val="2"/>
      <scheme val="minor"/>
    </font>
    <font>
      <u/>
      <sz val="11"/>
      <color theme="1"/>
      <name val="Calibri"/>
      <family val="2"/>
      <scheme val="minor"/>
    </font>
    <font>
      <u/>
      <sz val="11"/>
      <name val="Calibri"/>
      <family val="2"/>
      <scheme val="minor"/>
    </font>
    <font>
      <sz val="11"/>
      <color rgb="FF333333"/>
      <name val="Calibri"/>
      <family val="2"/>
      <scheme val="minor"/>
    </font>
    <font>
      <i/>
      <sz val="8"/>
      <color rgb="FF000000"/>
      <name val="Arial"/>
      <family val="2"/>
    </font>
    <font>
      <u/>
      <sz val="11"/>
      <color theme="10"/>
      <name val="Calibri"/>
      <family val="2"/>
      <scheme val="minor"/>
    </font>
    <font>
      <sz val="8"/>
      <name val="Calibri"/>
      <family val="2"/>
      <scheme val="minor"/>
    </font>
    <font>
      <b/>
      <sz val="11"/>
      <color theme="0"/>
      <name val="Calibri"/>
      <family val="2"/>
      <scheme val="minor"/>
    </font>
    <font>
      <sz val="10"/>
      <name val="Arial"/>
      <family val="2"/>
    </font>
    <font>
      <sz val="8"/>
      <name val="Arial"/>
      <family val="2"/>
    </font>
    <font>
      <u/>
      <sz val="10"/>
      <color indexed="12"/>
      <name val="Arial"/>
      <family val="2"/>
    </font>
    <font>
      <u/>
      <sz val="10"/>
      <color theme="10"/>
      <name val="Arial"/>
      <family val="2"/>
    </font>
    <font>
      <b/>
      <sz val="12"/>
      <color rgb="FFFA7D00"/>
      <name val="Calibri"/>
      <family val="2"/>
      <scheme val="minor"/>
    </font>
  </fonts>
  <fills count="17">
    <fill>
      <patternFill patternType="none"/>
    </fill>
    <fill>
      <patternFill patternType="gray125"/>
    </fill>
    <fill>
      <patternFill patternType="solid">
        <fgColor rgb="FFF2F2F2"/>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rgb="FF7030A0"/>
        <bgColor indexed="64"/>
      </patternFill>
    </fill>
    <fill>
      <patternFill patternType="solid">
        <fgColor rgb="FF0070C0"/>
        <bgColor indexed="64"/>
      </patternFill>
    </fill>
    <fill>
      <patternFill patternType="solid">
        <fgColor rgb="FF00B0F0"/>
        <bgColor indexed="64"/>
      </patternFill>
    </fill>
    <fill>
      <patternFill patternType="solid">
        <fgColor rgb="FFFFC000"/>
        <bgColor indexed="64"/>
      </patternFill>
    </fill>
    <fill>
      <patternFill patternType="solid">
        <fgColor rgb="FFC00000"/>
        <bgColor indexed="64"/>
      </patternFill>
    </fill>
    <fill>
      <patternFill patternType="solid">
        <fgColor theme="1" tint="0.34998626667073579"/>
        <bgColor indexed="64"/>
      </patternFill>
    </fill>
    <fill>
      <patternFill patternType="solid">
        <fgColor theme="2"/>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6"/>
        <bgColor indexed="64"/>
      </patternFill>
    </fill>
    <fill>
      <patternFill patternType="solid">
        <fgColor rgb="FFEAEAEA"/>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8">
    <xf numFmtId="0" fontId="0" fillId="0" borderId="0"/>
    <xf numFmtId="43" fontId="1" fillId="0" borderId="0" applyFont="0" applyFill="0" applyBorder="0" applyAlignment="0" applyProtection="0"/>
    <xf numFmtId="0" fontId="2" fillId="2" borderId="1" applyNumberFormat="0" applyAlignment="0" applyProtection="0"/>
    <xf numFmtId="0" fontId="7" fillId="0" borderId="0"/>
    <xf numFmtId="0" fontId="8" fillId="0" borderId="0" applyBorder="0" applyProtection="0"/>
    <xf numFmtId="0" fontId="9" fillId="0" borderId="0"/>
    <xf numFmtId="165" fontId="7" fillId="0" borderId="0" applyBorder="0" applyProtection="0"/>
    <xf numFmtId="164" fontId="14" fillId="0" borderId="0" applyFont="0" applyFill="0" applyBorder="0" applyAlignment="0" applyProtection="0"/>
    <xf numFmtId="0" fontId="1" fillId="0" borderId="0"/>
    <xf numFmtId="0" fontId="13" fillId="0" borderId="0"/>
    <xf numFmtId="44" fontId="13" fillId="0" borderId="0" applyFont="0" applyFill="0" applyBorder="0" applyAlignment="0" applyProtection="0"/>
    <xf numFmtId="0" fontId="15" fillId="0" borderId="0"/>
    <xf numFmtId="0" fontId="28" fillId="0" borderId="0" applyNumberForma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171" fontId="31" fillId="0" borderId="0" applyFon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cellStyleXfs>
  <cellXfs count="137">
    <xf numFmtId="0" fontId="0" fillId="0" borderId="0" xfId="0"/>
    <xf numFmtId="0" fontId="0" fillId="5" borderId="0" xfId="0" applyFill="1"/>
    <xf numFmtId="0" fontId="10" fillId="5" borderId="0" xfId="0" applyFont="1" applyFill="1" applyAlignment="1">
      <alignment horizontal="center"/>
    </xf>
    <xf numFmtId="2" fontId="4" fillId="5" borderId="0" xfId="0" applyNumberFormat="1" applyFont="1" applyFill="1"/>
    <xf numFmtId="0" fontId="3" fillId="0" borderId="0" xfId="0" applyFont="1"/>
    <xf numFmtId="2" fontId="6" fillId="5" borderId="0" xfId="0" applyNumberFormat="1" applyFont="1" applyFill="1"/>
    <xf numFmtId="2" fontId="12" fillId="5" borderId="0" xfId="0" applyNumberFormat="1" applyFont="1" applyFill="1"/>
    <xf numFmtId="2" fontId="3" fillId="5" borderId="0" xfId="0" applyNumberFormat="1" applyFont="1" applyFill="1"/>
    <xf numFmtId="2" fontId="0" fillId="5" borderId="0" xfId="0" applyNumberFormat="1" applyFill="1"/>
    <xf numFmtId="0" fontId="6" fillId="0" borderId="0" xfId="0" applyFont="1"/>
    <xf numFmtId="0" fontId="6" fillId="0" borderId="0" xfId="0" applyFont="1" applyAlignment="1">
      <alignment horizontal="left"/>
    </xf>
    <xf numFmtId="0" fontId="21" fillId="5" borderId="9" xfId="0" applyFont="1" applyFill="1" applyBorder="1"/>
    <xf numFmtId="0" fontId="15" fillId="5" borderId="0" xfId="0" applyFont="1" applyFill="1"/>
    <xf numFmtId="0" fontId="15" fillId="5" borderId="10" xfId="0" applyFont="1" applyFill="1" applyBorder="1"/>
    <xf numFmtId="0" fontId="15" fillId="5" borderId="9" xfId="0" applyFont="1" applyFill="1" applyBorder="1" applyAlignment="1">
      <alignment horizontal="left"/>
    </xf>
    <xf numFmtId="0" fontId="15" fillId="5" borderId="0" xfId="0" applyFont="1" applyFill="1" applyAlignment="1">
      <alignment horizontal="left"/>
    </xf>
    <xf numFmtId="0" fontId="15" fillId="5" borderId="10" xfId="0" applyFont="1" applyFill="1" applyBorder="1" applyAlignment="1">
      <alignment horizontal="left"/>
    </xf>
    <xf numFmtId="0" fontId="15" fillId="5" borderId="9" xfId="0" applyFont="1" applyFill="1" applyBorder="1"/>
    <xf numFmtId="0" fontId="15" fillId="5" borderId="11" xfId="0" applyFont="1" applyFill="1" applyBorder="1"/>
    <xf numFmtId="0" fontId="15" fillId="5" borderId="12" xfId="0" applyFont="1" applyFill="1" applyBorder="1"/>
    <xf numFmtId="0" fontId="15" fillId="5" borderId="13" xfId="0" applyFont="1" applyFill="1" applyBorder="1"/>
    <xf numFmtId="0" fontId="5" fillId="5" borderId="2" xfId="0" applyFont="1" applyFill="1" applyBorder="1"/>
    <xf numFmtId="0" fontId="19" fillId="5" borderId="2" xfId="0" applyFont="1" applyFill="1" applyBorder="1"/>
    <xf numFmtId="166" fontId="19" fillId="5" borderId="2" xfId="0" applyNumberFormat="1" applyFont="1" applyFill="1" applyBorder="1"/>
    <xf numFmtId="0" fontId="20" fillId="5" borderId="2" xfId="0" applyFont="1" applyFill="1" applyBorder="1"/>
    <xf numFmtId="169" fontId="20" fillId="5" borderId="2" xfId="1" applyNumberFormat="1" applyFont="1" applyFill="1" applyBorder="1"/>
    <xf numFmtId="166" fontId="5" fillId="5" borderId="2" xfId="0" applyNumberFormat="1" applyFont="1" applyFill="1" applyBorder="1"/>
    <xf numFmtId="166" fontId="19" fillId="5" borderId="2" xfId="1" applyNumberFormat="1" applyFont="1" applyFill="1" applyBorder="1"/>
    <xf numFmtId="167" fontId="5" fillId="5" borderId="2" xfId="1" applyNumberFormat="1" applyFont="1" applyFill="1" applyBorder="1"/>
    <xf numFmtId="167" fontId="19" fillId="5" borderId="2" xfId="1" applyNumberFormat="1" applyFont="1" applyFill="1" applyBorder="1"/>
    <xf numFmtId="0" fontId="18" fillId="11" borderId="2" xfId="0" applyFont="1" applyFill="1" applyBorder="1" applyAlignment="1">
      <alignment horizontal="center"/>
    </xf>
    <xf numFmtId="0" fontId="18" fillId="11" borderId="2" xfId="0" applyFont="1" applyFill="1" applyBorder="1" applyAlignment="1">
      <alignment horizontal="center" vertical="center"/>
    </xf>
    <xf numFmtId="166" fontId="20" fillId="5" borderId="2" xfId="1" applyNumberFormat="1" applyFont="1" applyFill="1" applyBorder="1"/>
    <xf numFmtId="167" fontId="0" fillId="5" borderId="2" xfId="1" applyNumberFormat="1" applyFont="1" applyFill="1" applyBorder="1"/>
    <xf numFmtId="167" fontId="20" fillId="5" borderId="2" xfId="1" applyNumberFormat="1" applyFont="1" applyFill="1" applyBorder="1"/>
    <xf numFmtId="168" fontId="5" fillId="5" borderId="2" xfId="1" applyNumberFormat="1" applyFont="1" applyFill="1" applyBorder="1"/>
    <xf numFmtId="168" fontId="19" fillId="5" borderId="2" xfId="1" applyNumberFormat="1" applyFont="1" applyFill="1" applyBorder="1"/>
    <xf numFmtId="168" fontId="20" fillId="5" borderId="2" xfId="1" applyNumberFormat="1" applyFont="1" applyFill="1" applyBorder="1"/>
    <xf numFmtId="0" fontId="3" fillId="5" borderId="0" xfId="0" applyFont="1" applyFill="1"/>
    <xf numFmtId="0" fontId="16" fillId="5" borderId="0" xfId="0" applyFont="1" applyFill="1"/>
    <xf numFmtId="0" fontId="6" fillId="5" borderId="0" xfId="9" applyFont="1" applyFill="1" applyAlignment="1" applyProtection="1">
      <alignment wrapText="1"/>
      <protection locked="0"/>
    </xf>
    <xf numFmtId="167" fontId="20" fillId="12" borderId="2" xfId="1" applyNumberFormat="1" applyFont="1" applyFill="1" applyBorder="1"/>
    <xf numFmtId="0" fontId="17" fillId="5" borderId="0" xfId="0" applyFont="1" applyFill="1"/>
    <xf numFmtId="0" fontId="0" fillId="5" borderId="9" xfId="0" applyFill="1" applyBorder="1"/>
    <xf numFmtId="0" fontId="0" fillId="5" borderId="10" xfId="0" applyFill="1" applyBorder="1"/>
    <xf numFmtId="0" fontId="3" fillId="5" borderId="9" xfId="0" applyFont="1" applyFill="1" applyBorder="1"/>
    <xf numFmtId="0" fontId="6" fillId="5" borderId="15" xfId="0" applyFont="1" applyFill="1" applyBorder="1"/>
    <xf numFmtId="0" fontId="26" fillId="5" borderId="9" xfId="0" applyFont="1" applyFill="1" applyBorder="1"/>
    <xf numFmtId="0" fontId="0" fillId="5" borderId="11" xfId="0" applyFill="1" applyBorder="1"/>
    <xf numFmtId="0" fontId="0" fillId="5" borderId="12" xfId="0" applyFill="1" applyBorder="1"/>
    <xf numFmtId="0" fontId="0" fillId="5" borderId="13" xfId="0" applyFill="1" applyBorder="1"/>
    <xf numFmtId="0" fontId="12" fillId="5" borderId="0" xfId="0" applyFont="1" applyFill="1"/>
    <xf numFmtId="0" fontId="11" fillId="5" borderId="0" xfId="0" applyFont="1" applyFill="1" applyAlignment="1">
      <alignment wrapText="1"/>
    </xf>
    <xf numFmtId="166" fontId="0" fillId="5" borderId="0" xfId="0" applyNumberFormat="1" applyFill="1"/>
    <xf numFmtId="168" fontId="0" fillId="5" borderId="0" xfId="0" applyNumberFormat="1" applyFill="1"/>
    <xf numFmtId="0" fontId="0" fillId="16" borderId="0" xfId="0" applyFill="1"/>
    <xf numFmtId="0" fontId="0" fillId="12" borderId="0" xfId="0" applyFill="1"/>
    <xf numFmtId="0" fontId="18" fillId="11" borderId="2" xfId="0" applyFont="1" applyFill="1" applyBorder="1" applyAlignment="1">
      <alignment horizontal="center" vertical="center" wrapText="1"/>
    </xf>
    <xf numFmtId="3" fontId="0" fillId="0" borderId="0" xfId="0" applyNumberFormat="1"/>
    <xf numFmtId="168" fontId="5" fillId="5" borderId="2" xfId="1" applyNumberFormat="1" applyFont="1" applyFill="1" applyBorder="1" applyAlignment="1">
      <alignment horizontal="left"/>
    </xf>
    <xf numFmtId="168" fontId="5" fillId="5" borderId="2" xfId="1" applyNumberFormat="1" applyFont="1" applyFill="1" applyBorder="1" applyAlignment="1">
      <alignment horizontal="left" indent="1"/>
    </xf>
    <xf numFmtId="0" fontId="28" fillId="0" borderId="0" xfId="12"/>
    <xf numFmtId="170" fontId="0" fillId="0" borderId="0" xfId="13" applyNumberFormat="1" applyFont="1"/>
    <xf numFmtId="0" fontId="6" fillId="0" borderId="2" xfId="0" applyFont="1" applyBorder="1"/>
    <xf numFmtId="0" fontId="28" fillId="0" borderId="2" xfId="12" applyBorder="1" applyAlignment="1">
      <alignment horizontal="left" vertical="top" wrapText="1"/>
    </xf>
    <xf numFmtId="0" fontId="30" fillId="6" borderId="2" xfId="0" applyFont="1" applyFill="1" applyBorder="1" applyAlignment="1">
      <alignment horizontal="center" vertical="top" wrapText="1"/>
    </xf>
    <xf numFmtId="0" fontId="30" fillId="7" borderId="2" xfId="0" applyFont="1" applyFill="1" applyBorder="1" applyAlignment="1">
      <alignment horizontal="center" vertical="top" wrapText="1"/>
    </xf>
    <xf numFmtId="0" fontId="30" fillId="8" borderId="2" xfId="0" applyFont="1" applyFill="1" applyBorder="1" applyAlignment="1">
      <alignment horizontal="center" vertical="top" wrapText="1"/>
    </xf>
    <xf numFmtId="0" fontId="30" fillId="4" borderId="2" xfId="0" applyFont="1" applyFill="1" applyBorder="1" applyAlignment="1">
      <alignment horizontal="center" vertical="top" wrapText="1"/>
    </xf>
    <xf numFmtId="0" fontId="30" fillId="3" borderId="2" xfId="0" applyFont="1" applyFill="1" applyBorder="1" applyAlignment="1">
      <alignment horizontal="center" vertical="top" wrapText="1"/>
    </xf>
    <xf numFmtId="0" fontId="30" fillId="9" borderId="2" xfId="0" applyFont="1" applyFill="1" applyBorder="1" applyAlignment="1">
      <alignment horizontal="center" vertical="top" wrapText="1"/>
    </xf>
    <xf numFmtId="0" fontId="30" fillId="10" borderId="2" xfId="0" applyFont="1" applyFill="1" applyBorder="1" applyAlignment="1">
      <alignment horizontal="center" vertical="top" wrapText="1"/>
    </xf>
    <xf numFmtId="167" fontId="5" fillId="0" borderId="2" xfId="1" applyNumberFormat="1" applyFont="1" applyFill="1" applyBorder="1"/>
    <xf numFmtId="167" fontId="19" fillId="0" borderId="2" xfId="1" applyNumberFormat="1" applyFont="1" applyFill="1" applyBorder="1"/>
    <xf numFmtId="167" fontId="20" fillId="0" borderId="2" xfId="1" applyNumberFormat="1" applyFont="1" applyFill="1" applyBorder="1"/>
    <xf numFmtId="167" fontId="0" fillId="0" borderId="2" xfId="1" applyNumberFormat="1" applyFont="1" applyBorder="1"/>
    <xf numFmtId="172" fontId="0" fillId="0" borderId="2" xfId="1" applyNumberFormat="1" applyFont="1" applyBorder="1"/>
    <xf numFmtId="172" fontId="20" fillId="5" borderId="2" xfId="1" applyNumberFormat="1" applyFont="1" applyFill="1" applyBorder="1"/>
    <xf numFmtId="0" fontId="0" fillId="0" borderId="2" xfId="0" applyBorder="1"/>
    <xf numFmtId="1" fontId="32" fillId="0" borderId="0" xfId="9" applyNumberFormat="1" applyFont="1" applyAlignment="1">
      <alignment horizontal="right"/>
    </xf>
    <xf numFmtId="0" fontId="28" fillId="5" borderId="0" xfId="12" applyFill="1"/>
    <xf numFmtId="0" fontId="28" fillId="0" borderId="0" xfId="12" applyFill="1"/>
    <xf numFmtId="43" fontId="5" fillId="5" borderId="2" xfId="1" applyFont="1" applyFill="1" applyBorder="1"/>
    <xf numFmtId="43" fontId="19" fillId="5" borderId="2" xfId="1" applyFont="1" applyFill="1" applyBorder="1"/>
    <xf numFmtId="43" fontId="20" fillId="5" borderId="2" xfId="1" applyFont="1" applyFill="1" applyBorder="1"/>
    <xf numFmtId="0" fontId="28" fillId="5" borderId="2" xfId="12" applyFill="1" applyBorder="1" applyAlignment="1">
      <alignment horizontal="left" vertical="top" wrapText="1"/>
    </xf>
    <xf numFmtId="0" fontId="0" fillId="5" borderId="2" xfId="0" applyFill="1" applyBorder="1"/>
    <xf numFmtId="0" fontId="5" fillId="13" borderId="2" xfId="0" applyFont="1" applyFill="1" applyBorder="1"/>
    <xf numFmtId="166" fontId="19" fillId="13" borderId="2" xfId="0" applyNumberFormat="1" applyFont="1" applyFill="1" applyBorder="1"/>
    <xf numFmtId="169" fontId="20" fillId="13" borderId="2" xfId="1" applyNumberFormat="1" applyFont="1" applyFill="1" applyBorder="1"/>
    <xf numFmtId="166" fontId="5" fillId="13" borderId="2" xfId="0" applyNumberFormat="1" applyFont="1" applyFill="1" applyBorder="1"/>
    <xf numFmtId="166" fontId="19" fillId="13" borderId="2" xfId="1" applyNumberFormat="1" applyFont="1" applyFill="1" applyBorder="1"/>
    <xf numFmtId="167" fontId="5" fillId="13" borderId="2" xfId="1" applyNumberFormat="1" applyFont="1" applyFill="1" applyBorder="1"/>
    <xf numFmtId="167" fontId="19" fillId="13" borderId="2" xfId="1" applyNumberFormat="1" applyFont="1" applyFill="1" applyBorder="1"/>
    <xf numFmtId="166" fontId="15" fillId="5" borderId="0" xfId="0" applyNumberFormat="1" applyFont="1" applyFill="1"/>
    <xf numFmtId="0" fontId="3" fillId="0" borderId="2" xfId="0" applyFont="1" applyBorder="1"/>
    <xf numFmtId="166" fontId="15" fillId="5" borderId="2" xfId="0" applyNumberFormat="1" applyFont="1" applyFill="1" applyBorder="1"/>
    <xf numFmtId="0" fontId="27" fillId="14" borderId="11" xfId="0" applyFont="1" applyFill="1" applyBorder="1" applyAlignment="1">
      <alignment horizontal="left" indent="4"/>
    </xf>
    <xf numFmtId="0" fontId="35" fillId="2" borderId="2" xfId="2" applyFont="1" applyBorder="1" applyAlignment="1">
      <alignment horizontal="center" vertical="top" wrapText="1"/>
    </xf>
    <xf numFmtId="0" fontId="28" fillId="5" borderId="2" xfId="12" applyFill="1" applyBorder="1" applyAlignment="1">
      <alignment horizontal="left" vertical="center" wrapText="1"/>
    </xf>
    <xf numFmtId="0" fontId="23" fillId="5" borderId="5" xfId="0" applyFont="1" applyFill="1" applyBorder="1" applyAlignment="1">
      <alignment horizontal="center"/>
    </xf>
    <xf numFmtId="0" fontId="28" fillId="5" borderId="14" xfId="12" applyFill="1" applyBorder="1" applyAlignment="1">
      <alignment horizontal="left" vertical="center" wrapText="1"/>
    </xf>
    <xf numFmtId="0" fontId="28" fillId="5" borderId="4" xfId="12" applyFill="1" applyBorder="1" applyAlignment="1">
      <alignment horizontal="left" vertical="center" wrapText="1"/>
    </xf>
    <xf numFmtId="0" fontId="28" fillId="5" borderId="3" xfId="12" applyFill="1" applyBorder="1" applyAlignment="1">
      <alignment horizontal="left" vertical="center" wrapText="1"/>
    </xf>
    <xf numFmtId="0" fontId="15" fillId="5" borderId="9" xfId="0" applyFont="1" applyFill="1" applyBorder="1" applyAlignment="1">
      <alignment horizontal="left"/>
    </xf>
    <xf numFmtId="0" fontId="15" fillId="5" borderId="0" xfId="0" applyFont="1" applyFill="1" applyAlignment="1">
      <alignment horizontal="left"/>
    </xf>
    <xf numFmtId="0" fontId="15" fillId="5" borderId="10" xfId="0" applyFont="1" applyFill="1" applyBorder="1" applyAlignment="1">
      <alignment horizontal="left"/>
    </xf>
    <xf numFmtId="0" fontId="15" fillId="5" borderId="9" xfId="0" applyFont="1" applyFill="1" applyBorder="1" applyAlignment="1">
      <alignment horizontal="left" wrapText="1"/>
    </xf>
    <xf numFmtId="0" fontId="15" fillId="5" borderId="0" xfId="0" applyFont="1" applyFill="1" applyAlignment="1">
      <alignment horizontal="left" wrapText="1"/>
    </xf>
    <xf numFmtId="0" fontId="15" fillId="5" borderId="10" xfId="0" applyFont="1" applyFill="1" applyBorder="1" applyAlignment="1">
      <alignment horizontal="left" wrapText="1"/>
    </xf>
    <xf numFmtId="0" fontId="5" fillId="13" borderId="6" xfId="0" applyFont="1" applyFill="1" applyBorder="1" applyAlignment="1">
      <alignment horizontal="center"/>
    </xf>
    <xf numFmtId="0" fontId="5" fillId="13" borderId="7" xfId="0" applyFont="1" applyFill="1" applyBorder="1" applyAlignment="1">
      <alignment horizontal="center"/>
    </xf>
    <xf numFmtId="0" fontId="5" fillId="13" borderId="8" xfId="0" applyFont="1" applyFill="1" applyBorder="1" applyAlignment="1">
      <alignment horizontal="center"/>
    </xf>
    <xf numFmtId="0" fontId="15" fillId="5" borderId="11" xfId="0" applyFont="1" applyFill="1" applyBorder="1" applyAlignment="1">
      <alignment horizontal="left"/>
    </xf>
    <xf numFmtId="0" fontId="15" fillId="5" borderId="12" xfId="0" applyFont="1" applyFill="1" applyBorder="1" applyAlignment="1">
      <alignment horizontal="left"/>
    </xf>
    <xf numFmtId="0" fontId="15" fillId="5" borderId="13" xfId="0" applyFont="1" applyFill="1" applyBorder="1" applyAlignment="1">
      <alignment horizontal="left"/>
    </xf>
    <xf numFmtId="0" fontId="0" fillId="5" borderId="9" xfId="0" applyFill="1" applyBorder="1" applyAlignment="1">
      <alignment horizontal="left" wrapText="1"/>
    </xf>
    <xf numFmtId="0" fontId="0" fillId="5" borderId="0" xfId="0" applyFill="1" applyAlignment="1">
      <alignment horizontal="left" wrapText="1"/>
    </xf>
    <xf numFmtId="0" fontId="0" fillId="5" borderId="10" xfId="0" applyFill="1" applyBorder="1" applyAlignment="1">
      <alignment horizontal="left" wrapText="1"/>
    </xf>
    <xf numFmtId="0" fontId="0" fillId="5" borderId="11" xfId="0" applyFill="1" applyBorder="1" applyAlignment="1">
      <alignment wrapText="1"/>
    </xf>
    <xf numFmtId="0" fontId="0" fillId="5" borderId="12" xfId="0" applyFill="1" applyBorder="1" applyAlignment="1">
      <alignment wrapText="1"/>
    </xf>
    <xf numFmtId="0" fontId="0" fillId="5" borderId="13" xfId="0" applyFill="1" applyBorder="1" applyAlignment="1">
      <alignment wrapText="1"/>
    </xf>
    <xf numFmtId="0" fontId="28" fillId="0" borderId="2" xfId="12" applyBorder="1" applyAlignment="1">
      <alignment vertical="center" wrapText="1"/>
    </xf>
    <xf numFmtId="0" fontId="26" fillId="5" borderId="9" xfId="0" applyFont="1" applyFill="1" applyBorder="1" applyAlignment="1">
      <alignment horizontal="left" wrapText="1"/>
    </xf>
    <xf numFmtId="0" fontId="26" fillId="5" borderId="0" xfId="0" applyFont="1" applyFill="1" applyAlignment="1">
      <alignment horizontal="left" wrapText="1"/>
    </xf>
    <xf numFmtId="0" fontId="26" fillId="5" borderId="10" xfId="0" applyFont="1" applyFill="1" applyBorder="1" applyAlignment="1">
      <alignment horizontal="left"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28" fillId="0" borderId="2" xfId="12" applyBorder="1" applyAlignment="1">
      <alignment horizontal="left" vertical="center" wrapText="1"/>
    </xf>
    <xf numFmtId="0" fontId="5" fillId="15" borderId="6" xfId="0" applyFont="1" applyFill="1" applyBorder="1" applyAlignment="1">
      <alignment horizontal="center"/>
    </xf>
    <xf numFmtId="0" fontId="5" fillId="15" borderId="7" xfId="0" applyFont="1" applyFill="1" applyBorder="1" applyAlignment="1">
      <alignment horizontal="center"/>
    </xf>
    <xf numFmtId="0" fontId="5" fillId="15" borderId="8" xfId="0" applyFont="1" applyFill="1" applyBorder="1" applyAlignment="1">
      <alignment horizontal="center"/>
    </xf>
    <xf numFmtId="0" fontId="28" fillId="0" borderId="2" xfId="12" applyBorder="1" applyAlignment="1">
      <alignment horizontal="center" vertical="center" wrapText="1"/>
    </xf>
    <xf numFmtId="0" fontId="23" fillId="5" borderId="2" xfId="0" applyFont="1" applyFill="1" applyBorder="1" applyAlignment="1">
      <alignment horizontal="center"/>
    </xf>
    <xf numFmtId="0" fontId="4" fillId="0" borderId="2" xfId="0" applyFont="1" applyBorder="1" applyAlignment="1">
      <alignment horizontal="left" vertical="center" wrapText="1"/>
    </xf>
    <xf numFmtId="0" fontId="0" fillId="0" borderId="0" xfId="0" applyAlignment="1">
      <alignment horizontal="left" wrapText="1"/>
    </xf>
  </cellXfs>
  <cellStyles count="18">
    <cellStyle name="Cálculo" xfId="2" builtinId="22"/>
    <cellStyle name="Euro" xfId="10" xr:uid="{01EEBC30-5E8C-4B36-84D1-16E0F0711AD1}"/>
    <cellStyle name="Euro 2" xfId="15" xr:uid="{163A2F66-D08C-4737-A055-053A46678767}"/>
    <cellStyle name="Hipervínculo" xfId="12" builtinId="8"/>
    <cellStyle name="Hipervínculo 2" xfId="16" xr:uid="{5417451C-CB59-41FE-AB7F-D597752AB0B9}"/>
    <cellStyle name="Hipervínculo 3" xfId="4" xr:uid="{E29594D0-B0B6-4DB6-8ADD-9D3DE9F17384}"/>
    <cellStyle name="Hipervínculo 4" xfId="17" xr:uid="{A1081F5A-8C39-40DA-A926-A0243E0D5725}"/>
    <cellStyle name="Millares" xfId="1" builtinId="3"/>
    <cellStyle name="Millares 2" xfId="7" xr:uid="{5044A333-7988-492A-B324-C5B51050E3E1}"/>
    <cellStyle name="Normal" xfId="0" builtinId="0"/>
    <cellStyle name="Normal 2" xfId="9" xr:uid="{62492FDE-1397-462D-9D9C-57539737E34B}"/>
    <cellStyle name="Normal 3" xfId="11" xr:uid="{AE2E86AF-1066-49E8-975F-949030082058}"/>
    <cellStyle name="Normal 3 2" xfId="5" xr:uid="{CEC2416A-F0BB-41BA-9ED8-4DEB968E6FC4}"/>
    <cellStyle name="Normal 4" xfId="3" xr:uid="{6545BF90-65AE-4E6E-B077-AB6A20B2A319}"/>
    <cellStyle name="Normal 4 2" xfId="8" xr:uid="{6D2D39F7-7C14-4AB0-813A-177D216B85E0}"/>
    <cellStyle name="Normal 5" xfId="14" xr:uid="{3287AA6F-3E6C-4B7C-929B-3DC4073E1DC1}"/>
    <cellStyle name="Porcentaje" xfId="13" builtinId="5"/>
    <cellStyle name="Porcentaje 4" xfId="6" xr:uid="{B115A929-9685-44C0-8F6F-0E9F89CEA3DD}"/>
  </cellStyles>
  <dxfs count="141">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B050"/>
      <color rgb="FFF8F8F8"/>
      <color rgb="FF9999FF"/>
      <color rgb="FF000000"/>
      <color rgb="FFEAEAEA"/>
      <color rgb="FF6600FF"/>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themeOverride" Target="../theme/themeOverride39.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themeOverride" Target="../theme/themeOverride40.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themeOverride" Target="../theme/themeOverride41.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themeOverride" Target="../theme/themeOverride42.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themeOverride" Target="../theme/themeOverride43.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themeOverride" Target="../theme/themeOverride44.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themeOverride" Target="../theme/themeOverride45.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themeOverride" Target="../theme/themeOverride46.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sz="1200" b="1">
                <a:solidFill>
                  <a:sysClr val="windowText" lastClr="000000"/>
                </a:solidFill>
              </a:rPr>
              <a:t>Tasa</a:t>
            </a:r>
            <a:r>
              <a:rPr lang="es-ES" sz="1200" b="1" baseline="0">
                <a:solidFill>
                  <a:sysClr val="windowText" lastClr="000000"/>
                </a:solidFill>
              </a:rPr>
              <a:t> de riesgo de pobreza y/o exclusión social (Indicador AROPE)</a:t>
            </a:r>
            <a:endParaRPr lang="es-ES" sz="1200" b="1">
              <a:solidFill>
                <a:sysClr val="windowText" lastClr="000000"/>
              </a:solidFill>
            </a:endParaRPr>
          </a:p>
        </c:rich>
      </c:tx>
      <c:layout>
        <c:manualLayout>
          <c:xMode val="edge"/>
          <c:yMode val="edge"/>
          <c:x val="0.17688877775075207"/>
          <c:y val="4.210562363145946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969681200467492"/>
          <c:y val="0.21433131768459687"/>
          <c:w val="0.81646786838535756"/>
          <c:h val="0.41597794070813016"/>
        </c:manualLayout>
      </c:layout>
      <c:barChart>
        <c:barDir val="col"/>
        <c:grouping val="clustered"/>
        <c:varyColors val="0"/>
        <c:ser>
          <c:idx val="2"/>
          <c:order val="2"/>
          <c:tx>
            <c:strRef>
              <c:f>POBREZA!$B$6</c:f>
              <c:strCache>
                <c:ptCount val="1"/>
                <c:pt idx="0">
                  <c:v>Brecha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3"/>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D95F-48AD-A24C-148CF532BDA8}"/>
              </c:ext>
            </c:extLst>
          </c:dPt>
          <c:dPt>
            <c:idx val="10"/>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D95F-48AD-A24C-148CF532BDA8}"/>
              </c:ext>
            </c:extLst>
          </c:dPt>
          <c:dPt>
            <c:idx val="11"/>
            <c:invertIfNegative val="0"/>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BAFF-402B-BE1D-3F73C27A95D3}"/>
              </c:ext>
            </c:extLst>
          </c:dPt>
          <c:val>
            <c:numRef>
              <c:f>POBREZA!$C$6:$N$6</c:f>
              <c:numCache>
                <c:formatCode>#,##0.0</c:formatCode>
                <c:ptCount val="12"/>
                <c:pt idx="0">
                  <c:v>6.2000000000000028</c:v>
                </c:pt>
                <c:pt idx="1">
                  <c:v>1.8000000000000007</c:v>
                </c:pt>
                <c:pt idx="2">
                  <c:v>3.3000000000000007</c:v>
                </c:pt>
                <c:pt idx="3">
                  <c:v>-0.5</c:v>
                </c:pt>
                <c:pt idx="4">
                  <c:v>3.8999999999999986</c:v>
                </c:pt>
                <c:pt idx="5">
                  <c:v>2.8999999999999986</c:v>
                </c:pt>
                <c:pt idx="6">
                  <c:v>4.1999999999999993</c:v>
                </c:pt>
                <c:pt idx="7">
                  <c:v>4</c:v>
                </c:pt>
                <c:pt idx="8">
                  <c:v>2.6999999999999993</c:v>
                </c:pt>
                <c:pt idx="9">
                  <c:v>3.5999999999999979</c:v>
                </c:pt>
                <c:pt idx="10">
                  <c:v>-3</c:v>
                </c:pt>
                <c:pt idx="11">
                  <c:v>1.0150047790712868</c:v>
                </c:pt>
              </c:numCache>
            </c:numRef>
          </c:val>
          <c:extLst>
            <c:ext xmlns:c16="http://schemas.microsoft.com/office/drawing/2014/chart" uri="{C3380CC4-5D6E-409C-BE32-E72D297353CC}">
              <c16:uniqueId val="{00000000-D95F-48AD-A24C-148CF532BDA8}"/>
            </c:ext>
          </c:extLst>
        </c:ser>
        <c:dLbls>
          <c:showLegendKey val="0"/>
          <c:showVal val="0"/>
          <c:showCatName val="0"/>
          <c:showSerName val="0"/>
          <c:showPercent val="0"/>
          <c:showBubbleSize val="0"/>
        </c:dLbls>
        <c:gapWidth val="150"/>
        <c:axId val="799788400"/>
        <c:axId val="799782824"/>
      </c:barChart>
      <c:lineChart>
        <c:grouping val="standard"/>
        <c:varyColors val="0"/>
        <c:ser>
          <c:idx val="0"/>
          <c:order val="0"/>
          <c:tx>
            <c:strRef>
              <c:f>POBREZA!$B$4</c:f>
              <c:strCache>
                <c:ptCount val="1"/>
                <c:pt idx="0">
                  <c:v>Hombres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dLbls>
            <c:delete val="1"/>
          </c:dLbls>
          <c:cat>
            <c:strRef>
              <c:f>POBREZA!$C$2:$N$2</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 (ND)</c:v>
                </c:pt>
              </c:strCache>
            </c:strRef>
          </c:cat>
          <c:val>
            <c:numRef>
              <c:f>POBREZA!$C$4:$N$4</c:f>
              <c:numCache>
                <c:formatCode>0.0</c:formatCode>
                <c:ptCount val="12"/>
                <c:pt idx="0">
                  <c:v>26.5</c:v>
                </c:pt>
                <c:pt idx="1">
                  <c:v>26.5</c:v>
                </c:pt>
                <c:pt idx="2">
                  <c:v>27</c:v>
                </c:pt>
                <c:pt idx="3">
                  <c:v>32</c:v>
                </c:pt>
                <c:pt idx="4">
                  <c:v>25.5</c:v>
                </c:pt>
                <c:pt idx="5">
                  <c:v>28.1</c:v>
                </c:pt>
                <c:pt idx="6">
                  <c:v>27.5</c:v>
                </c:pt>
                <c:pt idx="7">
                  <c:v>23.9</c:v>
                </c:pt>
                <c:pt idx="8">
                  <c:v>24</c:v>
                </c:pt>
                <c:pt idx="9">
                  <c:v>24.3</c:v>
                </c:pt>
                <c:pt idx="10">
                  <c:v>25.4</c:v>
                </c:pt>
                <c:pt idx="11">
                  <c:v>27.630548293372438</c:v>
                </c:pt>
              </c:numCache>
            </c:numRef>
          </c:val>
          <c:smooth val="0"/>
          <c:extLst>
            <c:ext xmlns:c16="http://schemas.microsoft.com/office/drawing/2014/chart" uri="{C3380CC4-5D6E-409C-BE32-E72D297353CC}">
              <c16:uniqueId val="{00000001-D95F-48AD-A24C-148CF532BDA8}"/>
            </c:ext>
          </c:extLst>
        </c:ser>
        <c:ser>
          <c:idx val="1"/>
          <c:order val="1"/>
          <c:tx>
            <c:strRef>
              <c:f>POBREZA!$B$5</c:f>
              <c:strCache>
                <c:ptCount val="1"/>
                <c:pt idx="0">
                  <c:v>Mujeres</c:v>
                </c:pt>
              </c:strCache>
            </c:strRef>
          </c:tx>
          <c:spPr>
            <a:ln w="12700" cap="flat" cmpd="sng" algn="ctr">
              <a:solidFill>
                <a:schemeClr val="dk1"/>
              </a:solidFill>
              <a:prstDash val="solid"/>
              <a:miter lim="800000"/>
            </a:ln>
            <a:effectLst/>
          </c:spPr>
          <c:marker>
            <c:symbol val="circle"/>
            <c:size val="5"/>
            <c:spPr>
              <a:solidFill>
                <a:schemeClr val="lt1"/>
              </a:solidFill>
              <a:ln w="12700" cap="flat" cmpd="sng" algn="ctr">
                <a:solidFill>
                  <a:schemeClr val="dk1"/>
                </a:solidFill>
                <a:prstDash val="solid"/>
                <a:miter lim="800000"/>
              </a:ln>
              <a:effectLst/>
            </c:spPr>
          </c:marker>
          <c:dLbls>
            <c:delete val="1"/>
          </c:dLbls>
          <c:cat>
            <c:strRef>
              <c:f>POBREZA!$C$2:$N$2</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 (ND)</c:v>
                </c:pt>
              </c:strCache>
            </c:strRef>
          </c:cat>
          <c:val>
            <c:numRef>
              <c:f>POBREZA!$C$5:$N$5</c:f>
              <c:numCache>
                <c:formatCode>0.0</c:formatCode>
                <c:ptCount val="12"/>
                <c:pt idx="0">
                  <c:v>32.700000000000003</c:v>
                </c:pt>
                <c:pt idx="1">
                  <c:v>28.3</c:v>
                </c:pt>
                <c:pt idx="2">
                  <c:v>30.3</c:v>
                </c:pt>
                <c:pt idx="3">
                  <c:v>31.5</c:v>
                </c:pt>
                <c:pt idx="4">
                  <c:v>29.4</c:v>
                </c:pt>
                <c:pt idx="5">
                  <c:v>31</c:v>
                </c:pt>
                <c:pt idx="6">
                  <c:v>31.7</c:v>
                </c:pt>
                <c:pt idx="7">
                  <c:v>27.9</c:v>
                </c:pt>
                <c:pt idx="8">
                  <c:v>26.7</c:v>
                </c:pt>
                <c:pt idx="9">
                  <c:v>27.9</c:v>
                </c:pt>
                <c:pt idx="10">
                  <c:v>22.4</c:v>
                </c:pt>
                <c:pt idx="11">
                  <c:v>28.645553072443725</c:v>
                </c:pt>
              </c:numCache>
            </c:numRef>
          </c:val>
          <c:smooth val="0"/>
          <c:extLst>
            <c:ext xmlns:c16="http://schemas.microsoft.com/office/drawing/2014/chart" uri="{C3380CC4-5D6E-409C-BE32-E72D297353CC}">
              <c16:uniqueId val="{00000002-D95F-48AD-A24C-148CF532BDA8}"/>
            </c:ext>
          </c:extLst>
        </c:ser>
        <c:dLbls>
          <c:showLegendKey val="0"/>
          <c:showVal val="1"/>
          <c:showCatName val="0"/>
          <c:showSerName val="0"/>
          <c:showPercent val="0"/>
          <c:showBubbleSize val="0"/>
        </c:dLbls>
        <c:marker val="1"/>
        <c:smooth val="0"/>
        <c:axId val="799788400"/>
        <c:axId val="799782824"/>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At val="1"/>
        <c:crossBetween val="between"/>
        <c:majorUnit val="14.9"/>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sz="1200" b="1">
                <a:solidFill>
                  <a:sysClr val="windowText" lastClr="000000"/>
                </a:solidFill>
              </a:rPr>
              <a:t>Tiene dificultad o mucha dificultad para llegar a final</a:t>
            </a:r>
            <a:r>
              <a:rPr lang="es-ES" sz="1200" b="1" baseline="0">
                <a:solidFill>
                  <a:sysClr val="windowText" lastClr="000000"/>
                </a:solidFill>
              </a:rPr>
              <a:t> de mes (%)</a:t>
            </a:r>
          </a:p>
        </c:rich>
      </c:tx>
      <c:layout>
        <c:manualLayout>
          <c:xMode val="edge"/>
          <c:yMode val="edge"/>
          <c:x val="0.19266026706057449"/>
          <c:y val="5.74550101606854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POBREZA!$B$51</c:f>
              <c:strCache>
                <c:ptCount val="1"/>
                <c:pt idx="0">
                  <c:v>Brecha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0"/>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0AE2-42E0-B59A-6337F98F2CF4}"/>
              </c:ext>
            </c:extLst>
          </c:dPt>
          <c:dPt>
            <c:idx val="11"/>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5F22-4417-A11A-B8BC6F817A06}"/>
              </c:ext>
            </c:extLst>
          </c:dPt>
          <c:cat>
            <c:numRef>
              <c:f>POBREZA!$C$47:$N$47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POBREZA!$C$51:$N$51</c:f>
              <c:numCache>
                <c:formatCode>#,##0.0</c:formatCode>
                <c:ptCount val="12"/>
                <c:pt idx="0">
                  <c:v>5.7000000000000028</c:v>
                </c:pt>
                <c:pt idx="1">
                  <c:v>1.5</c:v>
                </c:pt>
                <c:pt idx="2">
                  <c:v>0.60000000000000142</c:v>
                </c:pt>
                <c:pt idx="3">
                  <c:v>-0.29999999999999716</c:v>
                </c:pt>
                <c:pt idx="4">
                  <c:v>2.7999999999999972</c:v>
                </c:pt>
                <c:pt idx="5">
                  <c:v>2.6000000000000014</c:v>
                </c:pt>
                <c:pt idx="6">
                  <c:v>1.1999999999999993</c:v>
                </c:pt>
                <c:pt idx="7">
                  <c:v>2</c:v>
                </c:pt>
                <c:pt idx="8">
                  <c:v>1.8000000000000007</c:v>
                </c:pt>
                <c:pt idx="9">
                  <c:v>1.6000000000000014</c:v>
                </c:pt>
                <c:pt idx="10">
                  <c:v>-3.1999999999999993</c:v>
                </c:pt>
                <c:pt idx="11">
                  <c:v>-0.5</c:v>
                </c:pt>
              </c:numCache>
            </c:numRef>
          </c:val>
          <c:extLst>
            <c:ext xmlns:c16="http://schemas.microsoft.com/office/drawing/2014/chart" uri="{C3380CC4-5D6E-409C-BE32-E72D297353CC}">
              <c16:uniqueId val="{00000005-0AE2-42E0-B59A-6337F98F2CF4}"/>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POBREZA!$B$49</c:f>
              <c:strCache>
                <c:ptCount val="1"/>
                <c:pt idx="0">
                  <c:v>Hombres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cat>
            <c:numRef>
              <c:f>POBREZA!$C$47:$N$47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POBREZA!$C$49:$N$49</c:f>
              <c:numCache>
                <c:formatCode>_-* #,##0.0_-;\-* #,##0.0_-;_-* "-"??_-;_-@_-</c:formatCode>
                <c:ptCount val="12"/>
                <c:pt idx="0">
                  <c:v>28.700000000000003</c:v>
                </c:pt>
                <c:pt idx="1">
                  <c:v>33.299999999999997</c:v>
                </c:pt>
                <c:pt idx="2">
                  <c:v>35.5</c:v>
                </c:pt>
                <c:pt idx="3">
                  <c:v>35.799999999999997</c:v>
                </c:pt>
                <c:pt idx="4">
                  <c:v>30.5</c:v>
                </c:pt>
                <c:pt idx="5">
                  <c:v>22.4</c:v>
                </c:pt>
                <c:pt idx="6">
                  <c:v>22.3</c:v>
                </c:pt>
                <c:pt idx="7">
                  <c:v>20.100000000000001</c:v>
                </c:pt>
                <c:pt idx="8">
                  <c:v>19.8</c:v>
                </c:pt>
                <c:pt idx="9">
                  <c:v>17.100000000000001</c:v>
                </c:pt>
                <c:pt idx="10">
                  <c:v>19.7</c:v>
                </c:pt>
                <c:pt idx="11">
                  <c:v>19</c:v>
                </c:pt>
              </c:numCache>
            </c:numRef>
          </c:val>
          <c:smooth val="0"/>
          <c:extLst>
            <c:ext xmlns:c16="http://schemas.microsoft.com/office/drawing/2014/chart" uri="{C3380CC4-5D6E-409C-BE32-E72D297353CC}">
              <c16:uniqueId val="{00000006-0AE2-42E0-B59A-6337F98F2CF4}"/>
            </c:ext>
          </c:extLst>
        </c:ser>
        <c:ser>
          <c:idx val="2"/>
          <c:order val="2"/>
          <c:tx>
            <c:strRef>
              <c:f>POBREZA!$B$50</c:f>
              <c:strCache>
                <c:ptCount val="1"/>
                <c:pt idx="0">
                  <c:v>Mujeres</c:v>
                </c:pt>
              </c:strCache>
            </c:strRef>
          </c:tx>
          <c:spPr>
            <a:ln w="12700" cap="flat" cmpd="sng" algn="ctr">
              <a:solidFill>
                <a:schemeClr val="dk1"/>
              </a:solidFill>
              <a:prstDash val="solid"/>
              <a:miter lim="800000"/>
            </a:ln>
            <a:effectLst/>
          </c:spPr>
          <c:marker>
            <c:symbol val="circle"/>
            <c:size val="5"/>
            <c:spPr>
              <a:solidFill>
                <a:schemeClr val="lt1"/>
              </a:solidFill>
              <a:ln w="12700" cap="flat" cmpd="sng" algn="ctr">
                <a:solidFill>
                  <a:schemeClr val="dk1"/>
                </a:solidFill>
                <a:prstDash val="solid"/>
                <a:miter lim="800000"/>
              </a:ln>
              <a:effectLst/>
            </c:spPr>
          </c:marker>
          <c:cat>
            <c:numRef>
              <c:f>POBREZA!$C$47:$N$47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POBREZA!$C$50:$N$50</c:f>
              <c:numCache>
                <c:formatCode>_-* #,##0.0_-;\-* #,##0.0_-;_-* "-"??_-;_-@_-</c:formatCode>
                <c:ptCount val="12"/>
                <c:pt idx="0">
                  <c:v>34.400000000000006</c:v>
                </c:pt>
                <c:pt idx="1">
                  <c:v>34.799999999999997</c:v>
                </c:pt>
                <c:pt idx="2">
                  <c:v>36.1</c:v>
                </c:pt>
                <c:pt idx="3">
                  <c:v>35.5</c:v>
                </c:pt>
                <c:pt idx="4">
                  <c:v>33.299999999999997</c:v>
                </c:pt>
                <c:pt idx="5">
                  <c:v>25</c:v>
                </c:pt>
                <c:pt idx="6">
                  <c:v>23.5</c:v>
                </c:pt>
                <c:pt idx="7">
                  <c:v>22.1</c:v>
                </c:pt>
                <c:pt idx="8">
                  <c:v>21.6</c:v>
                </c:pt>
                <c:pt idx="9">
                  <c:v>18.700000000000003</c:v>
                </c:pt>
                <c:pt idx="10">
                  <c:v>16.5</c:v>
                </c:pt>
                <c:pt idx="11">
                  <c:v>18.5</c:v>
                </c:pt>
              </c:numCache>
            </c:numRef>
          </c:val>
          <c:smooth val="0"/>
          <c:extLst>
            <c:ext xmlns:c16="http://schemas.microsoft.com/office/drawing/2014/chart" uri="{C3380CC4-5D6E-409C-BE32-E72D297353CC}">
              <c16:uniqueId val="{00000007-0AE2-42E0-B59A-6337F98F2CF4}"/>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POBREZA!$B$48</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POBREZA!$C$47:$N$47</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POBREZA!$C$48:$N$48</c15:sqref>
                        </c15:formulaRef>
                      </c:ext>
                    </c:extLst>
                    <c:numCache>
                      <c:formatCode>_-* #,##0.0_-;\-* #,##0.0_-;_-* "-"??_-;_-@_-</c:formatCode>
                      <c:ptCount val="12"/>
                      <c:pt idx="0">
                        <c:v>31.7</c:v>
                      </c:pt>
                      <c:pt idx="1">
                        <c:v>34.1</c:v>
                      </c:pt>
                      <c:pt idx="2">
                        <c:v>35.799999999999997</c:v>
                      </c:pt>
                      <c:pt idx="3">
                        <c:v>35.700000000000003</c:v>
                      </c:pt>
                      <c:pt idx="4">
                        <c:v>32.1</c:v>
                      </c:pt>
                      <c:pt idx="5">
                        <c:v>23.8</c:v>
                      </c:pt>
                      <c:pt idx="6">
                        <c:v>23</c:v>
                      </c:pt>
                      <c:pt idx="7">
                        <c:v>21.1</c:v>
                      </c:pt>
                      <c:pt idx="8">
                        <c:v>20.8</c:v>
                      </c:pt>
                      <c:pt idx="9">
                        <c:v>18</c:v>
                      </c:pt>
                      <c:pt idx="10">
                        <c:v>18</c:v>
                      </c:pt>
                      <c:pt idx="11">
                        <c:v>18.799999999999997</c:v>
                      </c:pt>
                    </c:numCache>
                  </c:numRef>
                </c:val>
                <c:smooth val="0"/>
                <c:extLst>
                  <c:ext xmlns:c16="http://schemas.microsoft.com/office/drawing/2014/chart" uri="{C3380CC4-5D6E-409C-BE32-E72D297353CC}">
                    <c16:uniqueId val="{00000008-0AE2-42E0-B59A-6337F98F2CF4}"/>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t>Brechas de género en los principales indicadores de pobreza</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lineChart>
        <c:grouping val="stacked"/>
        <c:varyColors val="0"/>
        <c:ser>
          <c:idx val="0"/>
          <c:order val="0"/>
          <c:tx>
            <c:strRef>
              <c:f>POBREZA!$A$3</c:f>
              <c:strCache>
                <c:ptCount val="1"/>
                <c:pt idx="0">
                  <c:v>1.1. Tasa de riesgo de pobreza y/o exclusión social (Indicador AROPE)</c:v>
                </c:pt>
              </c:strCache>
            </c:strRef>
          </c:tx>
          <c:spPr>
            <a:ln w="12700" cap="flat" cmpd="sng" algn="ctr">
              <a:solidFill>
                <a:schemeClr val="dk1"/>
              </a:solidFill>
              <a:prstDash val="solid"/>
              <a:miter lim="800000"/>
            </a:ln>
            <a:effectLst/>
          </c:spPr>
          <c:marker>
            <c:symbol val="circle"/>
            <c:size val="5"/>
            <c:spPr>
              <a:solidFill>
                <a:schemeClr val="lt1"/>
              </a:solidFill>
              <a:ln w="12700" cap="flat" cmpd="sng" algn="ctr">
                <a:solidFill>
                  <a:schemeClr val="dk1"/>
                </a:solidFill>
                <a:prstDash val="solid"/>
                <a:miter lim="800000"/>
              </a:ln>
              <a:effectLst/>
            </c:spPr>
          </c:marker>
          <c:cat>
            <c:strRef>
              <c:f>POBREZA!$C$2:$N$2</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 (ND)</c:v>
                </c:pt>
              </c:strCache>
            </c:strRef>
          </c:cat>
          <c:val>
            <c:numRef>
              <c:f>POBREZA!$C$6:$N$6</c:f>
              <c:numCache>
                <c:formatCode>#,##0.0</c:formatCode>
                <c:ptCount val="12"/>
                <c:pt idx="0">
                  <c:v>6.2000000000000028</c:v>
                </c:pt>
                <c:pt idx="1">
                  <c:v>1.8000000000000007</c:v>
                </c:pt>
                <c:pt idx="2">
                  <c:v>3.3000000000000007</c:v>
                </c:pt>
                <c:pt idx="3">
                  <c:v>-0.5</c:v>
                </c:pt>
                <c:pt idx="4">
                  <c:v>3.8999999999999986</c:v>
                </c:pt>
                <c:pt idx="5">
                  <c:v>2.8999999999999986</c:v>
                </c:pt>
                <c:pt idx="6">
                  <c:v>4.1999999999999993</c:v>
                </c:pt>
                <c:pt idx="7">
                  <c:v>4</c:v>
                </c:pt>
                <c:pt idx="8">
                  <c:v>2.6999999999999993</c:v>
                </c:pt>
                <c:pt idx="9">
                  <c:v>3.5999999999999979</c:v>
                </c:pt>
                <c:pt idx="10">
                  <c:v>-3</c:v>
                </c:pt>
                <c:pt idx="11">
                  <c:v>1.0150047790712868</c:v>
                </c:pt>
              </c:numCache>
            </c:numRef>
          </c:val>
          <c:smooth val="0"/>
          <c:extLst>
            <c:ext xmlns:c16="http://schemas.microsoft.com/office/drawing/2014/chart" uri="{C3380CC4-5D6E-409C-BE32-E72D297353CC}">
              <c16:uniqueId val="{00000000-7279-4475-81BC-19FC794CAE35}"/>
            </c:ext>
          </c:extLst>
        </c:ser>
        <c:ser>
          <c:idx val="1"/>
          <c:order val="1"/>
          <c:tx>
            <c:strRef>
              <c:f>POBREZA!$A$8</c:f>
              <c:strCache>
                <c:ptCount val="1"/>
                <c:pt idx="0">
                  <c:v>1.2. Tasa de riesgo de pobreza</c:v>
                </c:pt>
              </c:strCache>
            </c:strRef>
          </c:tx>
          <c:spPr>
            <a:ln w="12700" cap="flat" cmpd="sng" algn="ctr">
              <a:solidFill>
                <a:schemeClr val="accent5"/>
              </a:solidFill>
              <a:prstDash val="solid"/>
              <a:miter lim="800000"/>
            </a:ln>
            <a:effectLst/>
          </c:spPr>
          <c:marker>
            <c:symbol val="circle"/>
            <c:size val="5"/>
            <c:spPr>
              <a:solidFill>
                <a:schemeClr val="lt1"/>
              </a:solidFill>
              <a:ln w="12700" cap="flat" cmpd="sng" algn="ctr">
                <a:solidFill>
                  <a:schemeClr val="accent5"/>
                </a:solidFill>
                <a:prstDash val="solid"/>
                <a:miter lim="800000"/>
              </a:ln>
              <a:effectLst/>
            </c:spPr>
          </c:marker>
          <c:cat>
            <c:strRef>
              <c:f>POBREZA!$C$2:$N$2</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 (ND)</c:v>
                </c:pt>
              </c:strCache>
            </c:strRef>
          </c:cat>
          <c:val>
            <c:numRef>
              <c:f>POBREZA!$C$11:$N$11</c:f>
              <c:numCache>
                <c:formatCode>#,##0.0</c:formatCode>
                <c:ptCount val="12"/>
                <c:pt idx="0">
                  <c:v>5.16</c:v>
                </c:pt>
                <c:pt idx="1">
                  <c:v>2.5100000000000016</c:v>
                </c:pt>
                <c:pt idx="2">
                  <c:v>2.5599999999999987</c:v>
                </c:pt>
                <c:pt idx="3">
                  <c:v>-0.34999999999999787</c:v>
                </c:pt>
                <c:pt idx="4">
                  <c:v>3.6400000000000006</c:v>
                </c:pt>
                <c:pt idx="5">
                  <c:v>2.34</c:v>
                </c:pt>
                <c:pt idx="6">
                  <c:v>3.66</c:v>
                </c:pt>
                <c:pt idx="7">
                  <c:v>3.990000000000002</c:v>
                </c:pt>
                <c:pt idx="8">
                  <c:v>3.009999999999998</c:v>
                </c:pt>
                <c:pt idx="9">
                  <c:v>3.6400000000000006</c:v>
                </c:pt>
                <c:pt idx="10">
                  <c:v>-2.1799999999999997</c:v>
                </c:pt>
                <c:pt idx="11">
                  <c:v>0.25999999999999801</c:v>
                </c:pt>
              </c:numCache>
            </c:numRef>
          </c:val>
          <c:smooth val="0"/>
          <c:extLst>
            <c:ext xmlns:c16="http://schemas.microsoft.com/office/drawing/2014/chart" uri="{C3380CC4-5D6E-409C-BE32-E72D297353CC}">
              <c16:uniqueId val="{00000001-7279-4475-81BC-19FC794CAE35}"/>
            </c:ext>
          </c:extLst>
        </c:ser>
        <c:ser>
          <c:idx val="2"/>
          <c:order val="2"/>
          <c:tx>
            <c:strRef>
              <c:f>POBREZA!$A$13</c:f>
              <c:strCache>
                <c:ptCount val="1"/>
                <c:pt idx="0">
                  <c:v>1.3. Población con carencia material severa (%)</c:v>
                </c:pt>
              </c:strCache>
            </c:strRef>
          </c:tx>
          <c:spPr>
            <a:ln w="12700" cap="flat" cmpd="sng" algn="ctr">
              <a:solidFill>
                <a:schemeClr val="accent2"/>
              </a:solidFill>
              <a:prstDash val="solid"/>
              <a:miter lim="800000"/>
            </a:ln>
            <a:effectLst/>
          </c:spPr>
          <c:marker>
            <c:symbol val="circle"/>
            <c:size val="5"/>
            <c:spPr>
              <a:solidFill>
                <a:schemeClr val="lt1"/>
              </a:solidFill>
              <a:ln w="12700" cap="flat" cmpd="sng" algn="ctr">
                <a:solidFill>
                  <a:schemeClr val="accent2"/>
                </a:solidFill>
                <a:prstDash val="solid"/>
                <a:miter lim="800000"/>
              </a:ln>
              <a:effectLst/>
            </c:spPr>
          </c:marker>
          <c:cat>
            <c:strRef>
              <c:f>POBREZA!$C$2:$N$2</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 (ND)</c:v>
                </c:pt>
              </c:strCache>
            </c:strRef>
          </c:cat>
          <c:val>
            <c:numRef>
              <c:f>POBREZA!$C$16:$N$16</c:f>
              <c:numCache>
                <c:formatCode>#,##0.0</c:formatCode>
                <c:ptCount val="12"/>
                <c:pt idx="0">
                  <c:v>0.70000000000000018</c:v>
                </c:pt>
                <c:pt idx="1">
                  <c:v>-0.19999999999999973</c:v>
                </c:pt>
                <c:pt idx="2">
                  <c:v>-0.5</c:v>
                </c:pt>
                <c:pt idx="3">
                  <c:v>-1.2000000000000011</c:v>
                </c:pt>
                <c:pt idx="4">
                  <c:v>1.1000000000000005</c:v>
                </c:pt>
                <c:pt idx="5">
                  <c:v>1</c:v>
                </c:pt>
                <c:pt idx="6">
                  <c:v>0.90000000000000036</c:v>
                </c:pt>
                <c:pt idx="7">
                  <c:v>9.9999999999999645E-2</c:v>
                </c:pt>
                <c:pt idx="8">
                  <c:v>-1.1000000000000001</c:v>
                </c:pt>
                <c:pt idx="9">
                  <c:v>0</c:v>
                </c:pt>
                <c:pt idx="10">
                  <c:v>-3.6000000000000005</c:v>
                </c:pt>
                <c:pt idx="11">
                  <c:v>1.3154691930446631</c:v>
                </c:pt>
              </c:numCache>
            </c:numRef>
          </c:val>
          <c:smooth val="0"/>
          <c:extLst>
            <c:ext xmlns:c16="http://schemas.microsoft.com/office/drawing/2014/chart" uri="{C3380CC4-5D6E-409C-BE32-E72D297353CC}">
              <c16:uniqueId val="{00000002-7279-4475-81BC-19FC794CAE35}"/>
            </c:ext>
          </c:extLst>
        </c:ser>
        <c:ser>
          <c:idx val="3"/>
          <c:order val="3"/>
          <c:tx>
            <c:strRef>
              <c:f>POBREZA!$A$18</c:f>
              <c:strCache>
                <c:ptCount val="1"/>
                <c:pt idx="0">
                  <c:v>1.4. Población viviendo en hogares con baja intensidad en el empleo (%)</c:v>
                </c:pt>
              </c:strCache>
            </c:strRef>
          </c:tx>
          <c:spPr>
            <a:ln w="12700" cap="flat" cmpd="sng" algn="ctr">
              <a:solidFill>
                <a:schemeClr val="accent4"/>
              </a:solidFill>
              <a:prstDash val="solid"/>
              <a:miter lim="800000"/>
            </a:ln>
            <a:effectLst/>
          </c:spPr>
          <c:marker>
            <c:symbol val="circle"/>
            <c:size val="5"/>
            <c:spPr>
              <a:solidFill>
                <a:schemeClr val="lt1"/>
              </a:solidFill>
              <a:ln w="12700" cap="flat" cmpd="sng" algn="ctr">
                <a:solidFill>
                  <a:schemeClr val="accent4"/>
                </a:solidFill>
                <a:prstDash val="solid"/>
                <a:miter lim="800000"/>
              </a:ln>
              <a:effectLst/>
            </c:spPr>
          </c:marker>
          <c:cat>
            <c:strRef>
              <c:f>POBREZA!$C$2:$N$2</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 (ND)</c:v>
                </c:pt>
              </c:strCache>
            </c:strRef>
          </c:cat>
          <c:val>
            <c:numRef>
              <c:f>POBREZA!$C$21:$N$21</c:f>
              <c:numCache>
                <c:formatCode>#,##0.0</c:formatCode>
                <c:ptCount val="12"/>
                <c:pt idx="0">
                  <c:v>1.1999999999999997</c:v>
                </c:pt>
                <c:pt idx="1">
                  <c:v>0.20000000000000018</c:v>
                </c:pt>
                <c:pt idx="2">
                  <c:v>0.70000000000000018</c:v>
                </c:pt>
                <c:pt idx="3">
                  <c:v>-0.19999999999999929</c:v>
                </c:pt>
                <c:pt idx="4">
                  <c:v>1.3000000000000007</c:v>
                </c:pt>
                <c:pt idx="5">
                  <c:v>0.39999999999999947</c:v>
                </c:pt>
                <c:pt idx="6">
                  <c:v>1.7999999999999989</c:v>
                </c:pt>
                <c:pt idx="7">
                  <c:v>3.6000000000000005</c:v>
                </c:pt>
                <c:pt idx="8">
                  <c:v>0.40000000000000036</c:v>
                </c:pt>
                <c:pt idx="9">
                  <c:v>-9.9999999999999645E-2</c:v>
                </c:pt>
                <c:pt idx="10">
                  <c:v>-4.2</c:v>
                </c:pt>
                <c:pt idx="11">
                  <c:v>-2.6176782620259562</c:v>
                </c:pt>
              </c:numCache>
            </c:numRef>
          </c:val>
          <c:smooth val="0"/>
          <c:extLst>
            <c:ext xmlns:c16="http://schemas.microsoft.com/office/drawing/2014/chart" uri="{C3380CC4-5D6E-409C-BE32-E72D297353CC}">
              <c16:uniqueId val="{00000003-7279-4475-81BC-19FC794CAE35}"/>
            </c:ext>
          </c:extLst>
        </c:ser>
        <c:dLbls>
          <c:showLegendKey val="0"/>
          <c:showVal val="0"/>
          <c:showCatName val="0"/>
          <c:showSerName val="0"/>
          <c:showPercent val="0"/>
          <c:showBubbleSize val="0"/>
        </c:dLbls>
        <c:marker val="1"/>
        <c:smooth val="0"/>
        <c:axId val="510288080"/>
        <c:axId val="510289392"/>
      </c:lineChart>
      <c:catAx>
        <c:axId val="5102880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510289392"/>
        <c:crossesAt val="0"/>
        <c:auto val="1"/>
        <c:lblAlgn val="ctr"/>
        <c:lblOffset val="100"/>
        <c:noMultiLvlLbl val="0"/>
      </c:catAx>
      <c:valAx>
        <c:axId val="51028939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0288080"/>
        <c:crosses val="autoZero"/>
        <c:crossBetween val="between"/>
      </c:valAx>
      <c:spPr>
        <a:solidFill>
          <a:srgbClr val="F8F8F8"/>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sz="1200" b="1">
                <a:solidFill>
                  <a:sysClr val="windowText" lastClr="000000"/>
                </a:solidFill>
              </a:rPr>
              <a:t>Tasa de riesgo de pobreza del</a:t>
            </a:r>
            <a:r>
              <a:rPr lang="es-ES" sz="1200" b="1" baseline="0">
                <a:solidFill>
                  <a:sysClr val="windowText" lastClr="000000"/>
                </a:solidFill>
              </a:rPr>
              <a:t> total de hogares y de los </a:t>
            </a:r>
            <a:r>
              <a:rPr lang="es-ES" sz="1200" b="1">
                <a:solidFill>
                  <a:sysClr val="windowText" lastClr="000000"/>
                </a:solidFill>
              </a:rPr>
              <a:t>hogares</a:t>
            </a:r>
            <a:r>
              <a:rPr lang="es-ES" sz="1200" b="1" baseline="0">
                <a:solidFill>
                  <a:sysClr val="windowText" lastClr="000000"/>
                </a:solidFill>
              </a:rPr>
              <a:t> monoparentales/monomarentales</a:t>
            </a:r>
          </a:p>
        </c:rich>
      </c:tx>
      <c:layout>
        <c:manualLayout>
          <c:xMode val="edge"/>
          <c:yMode val="edge"/>
          <c:x val="0.26358601562041878"/>
          <c:y val="3.187199953587987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strRef>
              <c:f>POBREZA!$B$55</c:f>
              <c:strCache>
                <c:ptCount val="1"/>
                <c:pt idx="0">
                  <c:v>Brecha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POBREZA!$C$52:$N$52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POBREZA!$C$55:$N$55</c:f>
              <c:numCache>
                <c:formatCode>0.0</c:formatCode>
                <c:ptCount val="12"/>
                <c:pt idx="0">
                  <c:v>32.339999999999996</c:v>
                </c:pt>
                <c:pt idx="1">
                  <c:v>20.819999999999997</c:v>
                </c:pt>
                <c:pt idx="2">
                  <c:v>6.7800000000000011</c:v>
                </c:pt>
                <c:pt idx="3">
                  <c:v>21.900000000000002</c:v>
                </c:pt>
                <c:pt idx="4">
                  <c:v>25.009999999999998</c:v>
                </c:pt>
                <c:pt idx="5">
                  <c:v>20.419999999999998</c:v>
                </c:pt>
                <c:pt idx="6">
                  <c:v>37.19</c:v>
                </c:pt>
                <c:pt idx="7">
                  <c:v>32.409999999999997</c:v>
                </c:pt>
                <c:pt idx="8">
                  <c:v>32.31</c:v>
                </c:pt>
                <c:pt idx="9">
                  <c:v>14.430000000000003</c:v>
                </c:pt>
                <c:pt idx="10">
                  <c:v>13.110000000000003</c:v>
                </c:pt>
                <c:pt idx="11">
                  <c:v>9.1999999999999957</c:v>
                </c:pt>
              </c:numCache>
            </c:numRef>
          </c:val>
          <c:extLst>
            <c:ext xmlns:c16="http://schemas.microsoft.com/office/drawing/2014/chart" uri="{C3380CC4-5D6E-409C-BE32-E72D297353CC}">
              <c16:uniqueId val="{0000000A-5D55-4BF7-AE88-00A4045CE2C4}"/>
            </c:ext>
          </c:extLst>
        </c:ser>
        <c:dLbls>
          <c:showLegendKey val="0"/>
          <c:showVal val="0"/>
          <c:showCatName val="0"/>
          <c:showSerName val="0"/>
          <c:showPercent val="0"/>
          <c:showBubbleSize val="0"/>
        </c:dLbls>
        <c:gapWidth val="150"/>
        <c:axId val="799788400"/>
        <c:axId val="799782824"/>
      </c:barChart>
      <c:lineChart>
        <c:grouping val="standard"/>
        <c:varyColors val="0"/>
        <c:ser>
          <c:idx val="0"/>
          <c:order val="0"/>
          <c:tx>
            <c:strRef>
              <c:f>POBREZA!$B$53</c:f>
              <c:strCache>
                <c:ptCount val="1"/>
                <c:pt idx="0">
                  <c:v>Total hogares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cat>
            <c:numRef>
              <c:f>POBREZA!$C$52:$N$52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POBREZA!$C$53:$N$53</c:f>
              <c:numCache>
                <c:formatCode>0.0</c:formatCode>
                <c:ptCount val="12"/>
                <c:pt idx="0">
                  <c:v>25.46</c:v>
                </c:pt>
                <c:pt idx="1">
                  <c:v>22.98</c:v>
                </c:pt>
                <c:pt idx="2">
                  <c:v>24.52</c:v>
                </c:pt>
                <c:pt idx="3">
                  <c:v>28.3</c:v>
                </c:pt>
                <c:pt idx="4">
                  <c:v>25.89</c:v>
                </c:pt>
                <c:pt idx="5">
                  <c:v>26.48</c:v>
                </c:pt>
                <c:pt idx="6">
                  <c:v>26.61</c:v>
                </c:pt>
                <c:pt idx="7">
                  <c:v>23.19</c:v>
                </c:pt>
                <c:pt idx="8">
                  <c:v>22.99</c:v>
                </c:pt>
                <c:pt idx="9">
                  <c:v>22.77</c:v>
                </c:pt>
                <c:pt idx="10">
                  <c:v>19.989999999999998</c:v>
                </c:pt>
                <c:pt idx="11">
                  <c:v>23.1</c:v>
                </c:pt>
              </c:numCache>
            </c:numRef>
          </c:val>
          <c:smooth val="0"/>
          <c:extLst xmlns:c15="http://schemas.microsoft.com/office/drawing/2012/chart">
            <c:ext xmlns:c16="http://schemas.microsoft.com/office/drawing/2014/chart" uri="{C3380CC4-5D6E-409C-BE32-E72D297353CC}">
              <c16:uniqueId val="{00000007-5D55-4BF7-AE88-00A4045CE2C4}"/>
            </c:ext>
          </c:extLst>
        </c:ser>
        <c:ser>
          <c:idx val="1"/>
          <c:order val="1"/>
          <c:tx>
            <c:strRef>
              <c:f>POBREZA!$B$54</c:f>
              <c:strCache>
                <c:ptCount val="1"/>
                <c:pt idx="0">
                  <c:v>Hogares monoparentales y monomarentales</c:v>
                </c:pt>
              </c:strCache>
            </c:strRef>
          </c:tx>
          <c:spPr>
            <a:ln w="12700" cap="flat" cmpd="sng" algn="ctr">
              <a:solidFill>
                <a:schemeClr val="dk1"/>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cat>
            <c:numRef>
              <c:f>POBREZA!$C$52:$N$52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POBREZA!$C$54:$N$54</c:f>
              <c:numCache>
                <c:formatCode>General</c:formatCode>
                <c:ptCount val="12"/>
                <c:pt idx="0">
                  <c:v>57.8</c:v>
                </c:pt>
                <c:pt idx="1">
                  <c:v>43.8</c:v>
                </c:pt>
                <c:pt idx="2">
                  <c:v>31.3</c:v>
                </c:pt>
                <c:pt idx="3">
                  <c:v>50.2</c:v>
                </c:pt>
                <c:pt idx="4">
                  <c:v>50.9</c:v>
                </c:pt>
                <c:pt idx="5">
                  <c:v>46.9</c:v>
                </c:pt>
                <c:pt idx="6">
                  <c:v>63.8</c:v>
                </c:pt>
                <c:pt idx="7">
                  <c:v>55.6</c:v>
                </c:pt>
                <c:pt idx="8">
                  <c:v>55.3</c:v>
                </c:pt>
                <c:pt idx="9">
                  <c:v>37.200000000000003</c:v>
                </c:pt>
                <c:pt idx="10">
                  <c:v>33.1</c:v>
                </c:pt>
                <c:pt idx="11">
                  <c:v>32.299999999999997</c:v>
                </c:pt>
              </c:numCache>
            </c:numRef>
          </c:val>
          <c:smooth val="0"/>
          <c:extLst>
            <c:ext xmlns:c16="http://schemas.microsoft.com/office/drawing/2014/chart" uri="{C3380CC4-5D6E-409C-BE32-E72D297353CC}">
              <c16:uniqueId val="{00000009-5D55-4BF7-AE88-00A4045CE2C4}"/>
            </c:ext>
          </c:extLst>
        </c:ser>
        <c:dLbls>
          <c:showLegendKey val="0"/>
          <c:showVal val="0"/>
          <c:showCatName val="0"/>
          <c:showSerName val="0"/>
          <c:showPercent val="0"/>
          <c:showBubbleSize val="0"/>
        </c:dLbls>
        <c:marker val="1"/>
        <c:smooth val="0"/>
        <c:axId val="799788400"/>
        <c:axId val="799782824"/>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a:t>Paro registrado</a:t>
            </a:r>
          </a:p>
        </c:rich>
      </c:tx>
      <c:layout>
        <c:manualLayout>
          <c:xMode val="edge"/>
          <c:yMode val="edge"/>
          <c:x val="0.42088363954505692"/>
          <c:y val="4.673483522892972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EMPLEO!$B$31</c:f>
              <c:strCache>
                <c:ptCount val="1"/>
                <c:pt idx="0">
                  <c:v>Brecha(Nº)</c:v>
                </c:pt>
              </c:strCache>
            </c:strRef>
          </c:tx>
          <c:spPr>
            <a:gradFill rotWithShape="1">
              <a:gsLst>
                <a:gs pos="0">
                  <a:srgbClr val="4472C4">
                    <a:satMod val="103000"/>
                    <a:lumMod val="102000"/>
                    <a:tint val="94000"/>
                  </a:srgbClr>
                </a:gs>
                <a:gs pos="50000">
                  <a:srgbClr val="4472C4">
                    <a:satMod val="110000"/>
                    <a:lumMod val="100000"/>
                    <a:shade val="100000"/>
                  </a:srgbClr>
                </a:gs>
                <a:gs pos="100000">
                  <a:srgbClr val="4472C4">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EMPLEO!$K$31:$O$31</c:f>
              <c:numCache>
                <c:formatCode>_-* #,##0_-;\-* #,##0_-;_-* "-"??_-;_-@_-</c:formatCode>
                <c:ptCount val="5"/>
                <c:pt idx="0">
                  <c:v>20395</c:v>
                </c:pt>
                <c:pt idx="1">
                  <c:v>21849</c:v>
                </c:pt>
                <c:pt idx="2">
                  <c:v>22890</c:v>
                </c:pt>
                <c:pt idx="3">
                  <c:v>26370</c:v>
                </c:pt>
                <c:pt idx="4">
                  <c:v>22893</c:v>
                </c:pt>
              </c:numCache>
            </c:numRef>
          </c:val>
          <c:extLst>
            <c:ext xmlns:c16="http://schemas.microsoft.com/office/drawing/2014/chart" uri="{C3380CC4-5D6E-409C-BE32-E72D297353CC}">
              <c16:uniqueId val="{00000000-0B41-4082-B53D-EC4D5434B056}"/>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EMPLEO!$B$29</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val>
            <c:numRef>
              <c:f>EMPLEO!$K$29:$O$29</c:f>
              <c:numCache>
                <c:formatCode>_-* #,##0_-;\-* #,##0_-;_-* "-"??_-;_-@_-</c:formatCode>
                <c:ptCount val="5"/>
                <c:pt idx="0">
                  <c:v>73039</c:v>
                </c:pt>
                <c:pt idx="1">
                  <c:v>68753</c:v>
                </c:pt>
                <c:pt idx="2">
                  <c:v>89877</c:v>
                </c:pt>
                <c:pt idx="3">
                  <c:v>88248</c:v>
                </c:pt>
                <c:pt idx="4">
                  <c:v>60505</c:v>
                </c:pt>
              </c:numCache>
            </c:numRef>
          </c:val>
          <c:smooth val="0"/>
          <c:extLst>
            <c:ext xmlns:c15="http://schemas.microsoft.com/office/drawing/2012/chart" uri="{02D57815-91ED-43cb-92C2-25804820EDAC}">
              <c15:filteredCategoryTitle>
                <c15:cat>
                  <c:strRef>
                    <c:extLst>
                      <c:ext uri="{02D57815-91ED-43cb-92C2-25804820EDAC}">
                        <c15:formulaRef>
                          <c15:sqref>EMPLEO!#REF!</c15:sqref>
                        </c15:formulaRef>
                      </c:ext>
                    </c:extLst>
                    <c:strCache>
                      <c:ptCount val="1"/>
                      <c:pt idx="0">
                        <c:v>#¡REF!</c:v>
                      </c:pt>
                    </c:strCache>
                  </c:strRef>
                </c15:cat>
              </c15:filteredCategoryTitle>
            </c:ext>
            <c:ext xmlns:c16="http://schemas.microsoft.com/office/drawing/2014/chart" uri="{C3380CC4-5D6E-409C-BE32-E72D297353CC}">
              <c16:uniqueId val="{00000001-0B41-4082-B53D-EC4D5434B056}"/>
            </c:ext>
          </c:extLst>
        </c:ser>
        <c:ser>
          <c:idx val="2"/>
          <c:order val="2"/>
          <c:tx>
            <c:strRef>
              <c:f>EMPLEO!$B$30</c:f>
              <c:strCache>
                <c:ptCount val="1"/>
                <c:pt idx="0">
                  <c:v>Mujeres</c:v>
                </c:pt>
              </c:strCache>
            </c:strRef>
          </c:tx>
          <c:spPr>
            <a:ln w="12700" cap="flat" cmpd="sng" algn="ctr">
              <a:solidFill>
                <a:srgbClr val="4472C4"/>
              </a:solidFill>
              <a:prstDash val="solid"/>
              <a:miter lim="800000"/>
            </a:ln>
            <a:effectLst/>
          </c:spPr>
          <c:marker>
            <c:symbol val="circle"/>
            <c:size val="5"/>
            <c:spPr>
              <a:solidFill>
                <a:sysClr val="window" lastClr="FFFFFF"/>
              </a:solidFill>
              <a:ln w="12700" cap="flat" cmpd="sng" algn="ctr">
                <a:solidFill>
                  <a:srgbClr val="4472C4"/>
                </a:solidFill>
                <a:prstDash val="solid"/>
                <a:miter lim="800000"/>
              </a:ln>
              <a:effectLst/>
            </c:spPr>
          </c:marker>
          <c:val>
            <c:numRef>
              <c:f>EMPLEO!$K$30:$O$30</c:f>
              <c:numCache>
                <c:formatCode>_-* #,##0_-;\-* #,##0_-;_-* "-"??_-;_-@_-</c:formatCode>
                <c:ptCount val="5"/>
                <c:pt idx="0">
                  <c:v>93434</c:v>
                </c:pt>
                <c:pt idx="1">
                  <c:v>90602</c:v>
                </c:pt>
                <c:pt idx="2">
                  <c:v>112767</c:v>
                </c:pt>
                <c:pt idx="3">
                  <c:v>114618</c:v>
                </c:pt>
                <c:pt idx="4">
                  <c:v>83398</c:v>
                </c:pt>
              </c:numCache>
            </c:numRef>
          </c:val>
          <c:smooth val="0"/>
          <c:extLst>
            <c:ext xmlns:c16="http://schemas.microsoft.com/office/drawing/2014/chart" uri="{C3380CC4-5D6E-409C-BE32-E72D297353CC}">
              <c16:uniqueId val="{00000002-0B41-4082-B53D-EC4D5434B056}"/>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EMPLEO!$B$28</c15:sqref>
                        </c15:formulaRef>
                      </c:ext>
                    </c:extLst>
                    <c:strCache>
                      <c:ptCount val="1"/>
                      <c:pt idx="0">
                        <c:v>Ambos sexos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dPt>
                  <c:idx val="0"/>
                  <c:marker>
                    <c:symbol val="circle"/>
                    <c:size val="5"/>
                    <c:spPr>
                      <a:solidFill>
                        <a:schemeClr val="lt1"/>
                      </a:solidFill>
                      <a:ln w="12700" cap="flat" cmpd="sng" algn="ctr">
                        <a:solidFill>
                          <a:schemeClr val="accent3"/>
                        </a:solidFill>
                        <a:prstDash val="solid"/>
                        <a:miter lim="800000"/>
                      </a:ln>
                      <a:effectLst/>
                    </c:spPr>
                  </c:marker>
                  <c:bubble3D val="0"/>
                  <c:spPr>
                    <a:ln w="12700" cap="flat" cmpd="sng" algn="ctr">
                      <a:solidFill>
                        <a:schemeClr val="accent3"/>
                      </a:solidFill>
                      <a:prstDash val="solid"/>
                      <a:miter lim="800000"/>
                    </a:ln>
                    <a:effectLst/>
                  </c:spPr>
                  <c:extLst>
                    <c:ext xmlns:c16="http://schemas.microsoft.com/office/drawing/2014/chart" uri="{C3380CC4-5D6E-409C-BE32-E72D297353CC}">
                      <c16:uniqueId val="{00000004-0B41-4082-B53D-EC4D5434B056}"/>
                    </c:ext>
                  </c:extLst>
                </c:dPt>
                <c:val>
                  <c:numRef>
                    <c:extLst>
                      <c:ext uri="{02D57815-91ED-43cb-92C2-25804820EDAC}">
                        <c15:formulaRef>
                          <c15:sqref>EMPLEO!$K$28:$O$28</c15:sqref>
                        </c15:formulaRef>
                      </c:ext>
                    </c:extLst>
                    <c:numCache>
                      <c:formatCode>_-* #,##0_-;\-* #,##0_-;_-* "-"??_-;_-@_-</c:formatCode>
                      <c:ptCount val="5"/>
                      <c:pt idx="0">
                        <c:v>166473</c:v>
                      </c:pt>
                      <c:pt idx="1">
                        <c:v>159355</c:v>
                      </c:pt>
                      <c:pt idx="2">
                        <c:v>202644</c:v>
                      </c:pt>
                      <c:pt idx="3">
                        <c:v>202866</c:v>
                      </c:pt>
                      <c:pt idx="4">
                        <c:v>143903</c:v>
                      </c:pt>
                    </c:numCache>
                  </c:numRef>
                </c:val>
                <c:smooth val="0"/>
                <c:extLst>
                  <c:ext uri="{02D57815-91ED-43cb-92C2-25804820EDAC}">
                    <c15:filteredCategoryTitle>
                      <c15:cat>
                        <c:strRef>
                          <c:extLst>
                            <c:ext uri="{02D57815-91ED-43cb-92C2-25804820EDAC}">
                              <c15:formulaRef>
                                <c15:sqref>EMPLEO!#REF!</c15:sqref>
                              </c15:formulaRef>
                            </c:ext>
                          </c:extLst>
                          <c:strCache>
                            <c:ptCount val="1"/>
                            <c:pt idx="0">
                              <c:v>#¡REF!</c:v>
                            </c:pt>
                          </c:strCache>
                        </c:strRef>
                      </c15:cat>
                    </c15:filteredCategoryTitle>
                  </c:ext>
                  <c:ext xmlns:c16="http://schemas.microsoft.com/office/drawing/2014/chart" uri="{C3380CC4-5D6E-409C-BE32-E72D297353CC}">
                    <c16:uniqueId val="{00000005-0B41-4082-B53D-EC4D5434B056}"/>
                  </c:ext>
                </c:extLst>
              </c15:ser>
            </c15:filteredLineSeries>
          </c:ext>
        </c:extLst>
      </c:lineChart>
      <c:catAx>
        <c:axId val="79978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1"/>
        <c:axPos val="l"/>
        <c:numFmt formatCode="_-* #,##0_-;\-* #,##0_-;_-* &quot;-&quot;??_-;_-@_-" sourceLinked="1"/>
        <c:majorTickMark val="none"/>
        <c:minorTickMark val="none"/>
        <c:tickLblPos val="nextTo"/>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a:t>Tasa de empleo</a:t>
            </a:r>
            <a:r>
              <a:rPr lang="es-ES" baseline="0"/>
              <a:t> de</a:t>
            </a:r>
            <a:r>
              <a:rPr lang="es-ES"/>
              <a:t> 16-64 años</a:t>
            </a:r>
          </a:p>
        </c:rich>
      </c:tx>
      <c:layout>
        <c:manualLayout>
          <c:xMode val="edge"/>
          <c:yMode val="edge"/>
          <c:x val="0.34833321527832811"/>
          <c:y val="5.390711719283965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20591688538932634"/>
          <c:y val="0.23454114635173642"/>
          <c:w val="0.81646786838535756"/>
          <c:h val="0.41597794070813016"/>
        </c:manualLayout>
      </c:layout>
      <c:barChart>
        <c:barDir val="col"/>
        <c:grouping val="clustered"/>
        <c:varyColors val="0"/>
        <c:ser>
          <c:idx val="3"/>
          <c:order val="3"/>
          <c:tx>
            <c:strRef>
              <c:f>EMPLEO!$B$11</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EMPLEO!$C$7:$O$7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EMPLEO!$C$11:$O$11</c:f>
              <c:numCache>
                <c:formatCode>0.0</c:formatCode>
                <c:ptCount val="13"/>
                <c:pt idx="0">
                  <c:v>-7.654039271347699</c:v>
                </c:pt>
                <c:pt idx="1">
                  <c:v>-6.3743892373797877</c:v>
                </c:pt>
                <c:pt idx="2">
                  <c:v>-3.9936398126999038</c:v>
                </c:pt>
                <c:pt idx="3">
                  <c:v>-3.6599392193805755</c:v>
                </c:pt>
                <c:pt idx="4">
                  <c:v>-4.4098650351065345</c:v>
                </c:pt>
                <c:pt idx="5">
                  <c:v>-2.5432851047858236</c:v>
                </c:pt>
                <c:pt idx="6">
                  <c:v>-4.1761181470834714</c:v>
                </c:pt>
                <c:pt idx="7">
                  <c:v>-5.3747942524133521</c:v>
                </c:pt>
                <c:pt idx="8">
                  <c:v>-6.3539212001787746</c:v>
                </c:pt>
                <c:pt idx="9">
                  <c:v>-5.0954559746007533</c:v>
                </c:pt>
                <c:pt idx="10">
                  <c:v>-5.8135226066523842</c:v>
                </c:pt>
                <c:pt idx="11">
                  <c:v>-4.7114503011543007</c:v>
                </c:pt>
                <c:pt idx="12">
                  <c:v>-8.1194113562426367</c:v>
                </c:pt>
              </c:numCache>
            </c:numRef>
          </c:val>
          <c:extLst>
            <c:ext xmlns:c16="http://schemas.microsoft.com/office/drawing/2014/chart" uri="{C3380CC4-5D6E-409C-BE32-E72D297353CC}">
              <c16:uniqueId val="{00000000-6D56-4BF7-8CF1-C0245589D795}"/>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EMPLEO!$B$9</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EMPLEO!$C$7:$O$7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EMPLEO!$C$9:$O$9</c:f>
              <c:numCache>
                <c:formatCode>0.0</c:formatCode>
                <c:ptCount val="13"/>
                <c:pt idx="0">
                  <c:v>72.309913378248311</c:v>
                </c:pt>
                <c:pt idx="1">
                  <c:v>70.726664040961012</c:v>
                </c:pt>
                <c:pt idx="2">
                  <c:v>67.853971386285153</c:v>
                </c:pt>
                <c:pt idx="3">
                  <c:v>67.670022601191704</c:v>
                </c:pt>
                <c:pt idx="4">
                  <c:v>68.373651691276578</c:v>
                </c:pt>
                <c:pt idx="5">
                  <c:v>68.089670706854037</c:v>
                </c:pt>
                <c:pt idx="6">
                  <c:v>69.36714301063715</c:v>
                </c:pt>
                <c:pt idx="7">
                  <c:v>72.493438320209961</c:v>
                </c:pt>
                <c:pt idx="8">
                  <c:v>73.416804635761594</c:v>
                </c:pt>
                <c:pt idx="9">
                  <c:v>73.410404624277447</c:v>
                </c:pt>
                <c:pt idx="10">
                  <c:v>70.683818551117128</c:v>
                </c:pt>
                <c:pt idx="11">
                  <c:v>73.034373765310178</c:v>
                </c:pt>
                <c:pt idx="12">
                  <c:v>75.773296789350056</c:v>
                </c:pt>
              </c:numCache>
            </c:numRef>
          </c:val>
          <c:smooth val="0"/>
          <c:extLst>
            <c:ext xmlns:c16="http://schemas.microsoft.com/office/drawing/2014/chart" uri="{C3380CC4-5D6E-409C-BE32-E72D297353CC}">
              <c16:uniqueId val="{00000001-6D56-4BF7-8CF1-C0245589D795}"/>
            </c:ext>
          </c:extLst>
        </c:ser>
        <c:ser>
          <c:idx val="2"/>
          <c:order val="2"/>
          <c:tx>
            <c:strRef>
              <c:f>EMPLEO!$B$10</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EMPLEO!$C$7:$O$7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EMPLEO!$C$10:$O$10</c:f>
              <c:numCache>
                <c:formatCode>0.0</c:formatCode>
                <c:ptCount val="13"/>
                <c:pt idx="0">
                  <c:v>64.655874106900612</c:v>
                </c:pt>
                <c:pt idx="1">
                  <c:v>64.352274803581224</c:v>
                </c:pt>
                <c:pt idx="2">
                  <c:v>63.860331573585249</c:v>
                </c:pt>
                <c:pt idx="3">
                  <c:v>64.010083381811128</c:v>
                </c:pt>
                <c:pt idx="4">
                  <c:v>63.963786656170043</c:v>
                </c:pt>
                <c:pt idx="5">
                  <c:v>65.546385602068213</c:v>
                </c:pt>
                <c:pt idx="6">
                  <c:v>65.191024863553679</c:v>
                </c:pt>
                <c:pt idx="7">
                  <c:v>67.118644067796609</c:v>
                </c:pt>
                <c:pt idx="8">
                  <c:v>67.062883435582819</c:v>
                </c:pt>
                <c:pt idx="9">
                  <c:v>68.314948649676694</c:v>
                </c:pt>
                <c:pt idx="10">
                  <c:v>64.870295944464743</c:v>
                </c:pt>
                <c:pt idx="11">
                  <c:v>68.322923464155878</c:v>
                </c:pt>
                <c:pt idx="12">
                  <c:v>67.653885433107419</c:v>
                </c:pt>
              </c:numCache>
            </c:numRef>
          </c:val>
          <c:smooth val="0"/>
          <c:extLst>
            <c:ext xmlns:c16="http://schemas.microsoft.com/office/drawing/2014/chart" uri="{C3380CC4-5D6E-409C-BE32-E72D297353CC}">
              <c16:uniqueId val="{00000002-6D56-4BF7-8CF1-C0245589D795}"/>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EMPLEO!$B$8</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EMPLEO!$C$7:$O$7</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EMPLEO!$C$8:$O$8</c15:sqref>
                        </c15:formulaRef>
                      </c:ext>
                    </c:extLst>
                    <c:numCache>
                      <c:formatCode>0.0</c:formatCode>
                      <c:ptCount val="13"/>
                      <c:pt idx="0">
                        <c:v>68.36</c:v>
                      </c:pt>
                      <c:pt idx="1">
                        <c:v>67.400000000000006</c:v>
                      </c:pt>
                      <c:pt idx="2">
                        <c:v>65.790000000000006</c:v>
                      </c:pt>
                      <c:pt idx="3">
                        <c:v>65.78</c:v>
                      </c:pt>
                      <c:pt idx="4">
                        <c:v>66.099999999999994</c:v>
                      </c:pt>
                      <c:pt idx="5">
                        <c:v>66.760000000000005</c:v>
                      </c:pt>
                      <c:pt idx="6">
                        <c:v>67.23</c:v>
                      </c:pt>
                      <c:pt idx="7">
                        <c:v>69.73</c:v>
                      </c:pt>
                      <c:pt idx="8">
                        <c:v>70.11</c:v>
                      </c:pt>
                      <c:pt idx="9">
                        <c:v>70.8</c:v>
                      </c:pt>
                      <c:pt idx="10">
                        <c:v>67.709999999999994</c:v>
                      </c:pt>
                      <c:pt idx="11">
                        <c:v>70.63</c:v>
                      </c:pt>
                      <c:pt idx="12">
                        <c:v>71.614409606404266</c:v>
                      </c:pt>
                    </c:numCache>
                  </c:numRef>
                </c:val>
                <c:smooth val="0"/>
                <c:extLst>
                  <c:ext xmlns:c16="http://schemas.microsoft.com/office/drawing/2014/chart" uri="{C3380CC4-5D6E-409C-BE32-E72D297353CC}">
                    <c16:uniqueId val="{00000003-6D56-4BF7-8CF1-C0245589D795}"/>
                  </c:ext>
                </c:extLst>
              </c15:ser>
            </c15:filteredLineSeries>
          </c:ext>
        </c:extLst>
      </c:lineChart>
      <c:catAx>
        <c:axId val="79978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a:t>Tasa de paro 16-64 años</a:t>
            </a:r>
          </a:p>
        </c:rich>
      </c:tx>
      <c:layout>
        <c:manualLayout>
          <c:xMode val="edge"/>
          <c:yMode val="edge"/>
          <c:x val="0.35708858474163274"/>
          <c:y val="5.391086262678750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8353211805555555"/>
          <c:y val="0.23454135741536286"/>
          <c:w val="0.81646786838535756"/>
          <c:h val="0.41597794070813016"/>
        </c:manualLayout>
      </c:layout>
      <c:barChart>
        <c:barDir val="col"/>
        <c:grouping val="clustered"/>
        <c:varyColors val="0"/>
        <c:ser>
          <c:idx val="3"/>
          <c:order val="3"/>
          <c:tx>
            <c:strRef>
              <c:f>EMPLEO!$B$16</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DF70-4375-9B55-EAB39730B844}"/>
              </c:ext>
            </c:extLst>
          </c:dPt>
          <c:dPt>
            <c:idx val="1"/>
            <c:invertIfNegative val="0"/>
            <c:bubble3D val="0"/>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DF70-4375-9B55-EAB39730B844}"/>
              </c:ext>
            </c:extLst>
          </c:dPt>
          <c:dPt>
            <c:idx val="2"/>
            <c:invertIfNegative val="0"/>
            <c:bubble3D val="0"/>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DF70-4375-9B55-EAB39730B844}"/>
              </c:ext>
            </c:extLst>
          </c:dPt>
          <c:dPt>
            <c:idx val="3"/>
            <c:invertIfNegative val="0"/>
            <c:bubble3D val="0"/>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DF70-4375-9B55-EAB39730B844}"/>
              </c:ext>
            </c:extLst>
          </c:dPt>
          <c:dPt>
            <c:idx val="4"/>
            <c:invertIfNegative val="0"/>
            <c:bubble3D val="0"/>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8-DF70-4375-9B55-EAB39730B844}"/>
              </c:ext>
            </c:extLst>
          </c:dPt>
          <c:dPt>
            <c:idx val="5"/>
            <c:invertIfNegative val="0"/>
            <c:bubble3D val="0"/>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DF70-4375-9B55-EAB39730B844}"/>
              </c:ext>
            </c:extLst>
          </c:dPt>
          <c:dPt>
            <c:idx val="6"/>
            <c:invertIfNegative val="0"/>
            <c:bubble3D val="0"/>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DF70-4375-9B55-EAB39730B844}"/>
              </c:ext>
            </c:extLst>
          </c:dPt>
          <c:dPt>
            <c:idx val="7"/>
            <c:invertIfNegative val="0"/>
            <c:bubble3D val="0"/>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A-DF70-4375-9B55-EAB39730B844}"/>
              </c:ext>
            </c:extLst>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EMPLEO!$C$12:$O$12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EMPLEO!$C$16:$O$16</c:f>
              <c:numCache>
                <c:formatCode>0.0</c:formatCode>
                <c:ptCount val="13"/>
                <c:pt idx="0">
                  <c:v>-0.48832356781540298</c:v>
                </c:pt>
                <c:pt idx="1">
                  <c:v>-1.4022437557340446</c:v>
                </c:pt>
                <c:pt idx="2">
                  <c:v>-1.8652790846594414</c:v>
                </c:pt>
                <c:pt idx="3">
                  <c:v>-1.7661115460051349</c:v>
                </c:pt>
                <c:pt idx="4">
                  <c:v>-2.5484673786964009</c:v>
                </c:pt>
                <c:pt idx="5">
                  <c:v>-1.9400000000000013</c:v>
                </c:pt>
                <c:pt idx="6">
                  <c:v>-0.20999999999999908</c:v>
                </c:pt>
                <c:pt idx="7">
                  <c:v>-0.33999999999999986</c:v>
                </c:pt>
                <c:pt idx="8">
                  <c:v>0.38000000000000078</c:v>
                </c:pt>
                <c:pt idx="9">
                  <c:v>0.62999999999999901</c:v>
                </c:pt>
                <c:pt idx="10">
                  <c:v>1.5400000000000009</c:v>
                </c:pt>
                <c:pt idx="11">
                  <c:v>2.4399999999999995</c:v>
                </c:pt>
                <c:pt idx="12">
                  <c:v>3.8956241560758738</c:v>
                </c:pt>
              </c:numCache>
            </c:numRef>
          </c:val>
          <c:extLst>
            <c:ext xmlns:c16="http://schemas.microsoft.com/office/drawing/2014/chart" uri="{C3380CC4-5D6E-409C-BE32-E72D297353CC}">
              <c16:uniqueId val="{00000003-DF70-4375-9B55-EAB39730B844}"/>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EMPLEO!$B$14</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EMPLEO!$C$12:$O$12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EMPLEO!$C$14:$O$14</c:f>
              <c:numCache>
                <c:formatCode>0.0</c:formatCode>
                <c:ptCount val="13"/>
                <c:pt idx="0">
                  <c:v>15.116935939441868</c:v>
                </c:pt>
                <c:pt idx="1">
                  <c:v>15.968647636874127</c:v>
                </c:pt>
                <c:pt idx="2">
                  <c:v>18.682748019392221</c:v>
                </c:pt>
                <c:pt idx="3">
                  <c:v>18.899285890174838</c:v>
                </c:pt>
                <c:pt idx="4">
                  <c:v>18.023109771414216</c:v>
                </c:pt>
                <c:pt idx="5">
                  <c:v>17.670000000000002</c:v>
                </c:pt>
                <c:pt idx="6">
                  <c:v>15.76</c:v>
                </c:pt>
                <c:pt idx="7">
                  <c:v>12.65</c:v>
                </c:pt>
                <c:pt idx="8">
                  <c:v>11.83</c:v>
                </c:pt>
                <c:pt idx="9">
                  <c:v>10.46</c:v>
                </c:pt>
                <c:pt idx="10">
                  <c:v>12.28</c:v>
                </c:pt>
                <c:pt idx="11">
                  <c:v>10.26</c:v>
                </c:pt>
                <c:pt idx="12">
                  <c:v>9.0449900152707627</c:v>
                </c:pt>
              </c:numCache>
            </c:numRef>
          </c:val>
          <c:smooth val="0"/>
          <c:extLst>
            <c:ext xmlns:c16="http://schemas.microsoft.com/office/drawing/2014/chart" uri="{C3380CC4-5D6E-409C-BE32-E72D297353CC}">
              <c16:uniqueId val="{00000001-34BD-4749-879A-EEF3CF179E89}"/>
            </c:ext>
          </c:extLst>
        </c:ser>
        <c:ser>
          <c:idx val="2"/>
          <c:order val="2"/>
          <c:tx>
            <c:strRef>
              <c:f>EMPLEO!$B$15</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EMPLEO!$C$12:$O$12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EMPLEO!$C$15:$O$15</c:f>
              <c:numCache>
                <c:formatCode>0.0</c:formatCode>
                <c:ptCount val="13"/>
                <c:pt idx="0">
                  <c:v>14.628612371626465</c:v>
                </c:pt>
                <c:pt idx="1">
                  <c:v>14.566403881140083</c:v>
                </c:pt>
                <c:pt idx="2">
                  <c:v>16.81746893473278</c:v>
                </c:pt>
                <c:pt idx="3">
                  <c:v>17.133174344169703</c:v>
                </c:pt>
                <c:pt idx="4">
                  <c:v>15.474642392717815</c:v>
                </c:pt>
                <c:pt idx="5">
                  <c:v>15.73</c:v>
                </c:pt>
                <c:pt idx="6">
                  <c:v>15.55</c:v>
                </c:pt>
                <c:pt idx="7">
                  <c:v>12.31</c:v>
                </c:pt>
                <c:pt idx="8">
                  <c:v>12.21</c:v>
                </c:pt>
                <c:pt idx="9">
                  <c:v>11.09</c:v>
                </c:pt>
                <c:pt idx="10">
                  <c:v>13.82</c:v>
                </c:pt>
                <c:pt idx="11">
                  <c:v>12.7</c:v>
                </c:pt>
                <c:pt idx="12">
                  <c:v>12.940614171346636</c:v>
                </c:pt>
              </c:numCache>
            </c:numRef>
          </c:val>
          <c:smooth val="0"/>
          <c:extLst>
            <c:ext xmlns:c16="http://schemas.microsoft.com/office/drawing/2014/chart" uri="{C3380CC4-5D6E-409C-BE32-E72D297353CC}">
              <c16:uniqueId val="{00000002-34BD-4749-879A-EEF3CF179E89}"/>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EMPLEO!$B$13</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dPt>
                  <c:idx val="0"/>
                  <c:marker>
                    <c:symbol val="circle"/>
                    <c:size val="5"/>
                    <c:spPr>
                      <a:solidFill>
                        <a:schemeClr val="lt1"/>
                      </a:solidFill>
                      <a:ln w="12700" cap="flat" cmpd="sng" algn="ctr">
                        <a:solidFill>
                          <a:schemeClr val="accent3"/>
                        </a:solidFill>
                        <a:prstDash val="solid"/>
                        <a:miter lim="800000"/>
                      </a:ln>
                      <a:effectLst/>
                    </c:spPr>
                  </c:marker>
                  <c:bubble3D val="0"/>
                  <c:extLst>
                    <c:ext xmlns:c16="http://schemas.microsoft.com/office/drawing/2014/chart" uri="{C3380CC4-5D6E-409C-BE32-E72D297353CC}">
                      <c16:uniqueId val="{00000004-34BD-4749-879A-EEF3CF179E89}"/>
                    </c:ext>
                  </c:extLst>
                </c:dPt>
                <c:cat>
                  <c:numRef>
                    <c:extLst>
                      <c:ext uri="{02D57815-91ED-43cb-92C2-25804820EDAC}">
                        <c15:formulaRef>
                          <c15:sqref>EMPLEO!$C$12:$O$12</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EMPLEO!$C$13:$O$13</c15:sqref>
                        </c15:formulaRef>
                      </c:ext>
                    </c:extLst>
                    <c:numCache>
                      <c:formatCode>0.0</c:formatCode>
                      <c:ptCount val="13"/>
                      <c:pt idx="0">
                        <c:v>14.89</c:v>
                      </c:pt>
                      <c:pt idx="1">
                        <c:v>15.3</c:v>
                      </c:pt>
                      <c:pt idx="2">
                        <c:v>17.77</c:v>
                      </c:pt>
                      <c:pt idx="3">
                        <c:v>18.03</c:v>
                      </c:pt>
                      <c:pt idx="4">
                        <c:v>16.75</c:v>
                      </c:pt>
                      <c:pt idx="5">
                        <c:v>16.690000000000001</c:v>
                      </c:pt>
                      <c:pt idx="6">
                        <c:v>15.65</c:v>
                      </c:pt>
                      <c:pt idx="7">
                        <c:v>12.48</c:v>
                      </c:pt>
                      <c:pt idx="8">
                        <c:v>12.02</c:v>
                      </c:pt>
                      <c:pt idx="9">
                        <c:v>10.77</c:v>
                      </c:pt>
                      <c:pt idx="10">
                        <c:v>13.04</c:v>
                      </c:pt>
                      <c:pt idx="11">
                        <c:v>11.49</c:v>
                      </c:pt>
                      <c:pt idx="12">
                        <c:v>10.976837865055385</c:v>
                      </c:pt>
                    </c:numCache>
                  </c:numRef>
                </c:val>
                <c:smooth val="0"/>
                <c:extLst>
                  <c:ext xmlns:c16="http://schemas.microsoft.com/office/drawing/2014/chart" uri="{C3380CC4-5D6E-409C-BE32-E72D297353CC}">
                    <c16:uniqueId val="{00000005-34BD-4749-879A-EEF3CF179E89}"/>
                  </c:ext>
                </c:extLst>
              </c15:ser>
            </c15:filteredLineSeries>
          </c:ext>
        </c:extLst>
      </c:lineChart>
      <c:catAx>
        <c:axId val="79978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a:t>Tasa de actividad 16-64 años</a:t>
            </a:r>
          </a:p>
        </c:rich>
      </c:tx>
      <c:layout>
        <c:manualLayout>
          <c:xMode val="edge"/>
          <c:yMode val="edge"/>
          <c:x val="0.34374500381833051"/>
          <c:y val="4.800628554728355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20591688538932634"/>
          <c:y val="0.23454114635173642"/>
          <c:w val="0.81646786838535756"/>
          <c:h val="0.41597794070813016"/>
        </c:manualLayout>
      </c:layout>
      <c:barChart>
        <c:barDir val="col"/>
        <c:grouping val="clustered"/>
        <c:varyColors val="0"/>
        <c:ser>
          <c:idx val="3"/>
          <c:order val="3"/>
          <c:tx>
            <c:strRef>
              <c:f>EMPLEO!$B$6</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EMPLEO!$C$2:$O$2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EMPLEO!$C$6:$O$6</c:f>
              <c:numCache>
                <c:formatCode>0.0</c:formatCode>
                <c:ptCount val="13"/>
                <c:pt idx="0">
                  <c:v>-9.4399999999999977</c:v>
                </c:pt>
                <c:pt idx="1">
                  <c:v>-8.86</c:v>
                </c:pt>
                <c:pt idx="2">
                  <c:v>-6.6599999999999966</c:v>
                </c:pt>
                <c:pt idx="3">
                  <c:v>-6.1600000000000108</c:v>
                </c:pt>
                <c:pt idx="4">
                  <c:v>-7.7299999999999898</c:v>
                </c:pt>
                <c:pt idx="5">
                  <c:v>-4.9000000000000057</c:v>
                </c:pt>
                <c:pt idx="6">
                  <c:v>-5.1400000000000006</c:v>
                </c:pt>
                <c:pt idx="7">
                  <c:v>-6.4599999999999937</c:v>
                </c:pt>
                <c:pt idx="8">
                  <c:v>-6.8800000000000097</c:v>
                </c:pt>
                <c:pt idx="9">
                  <c:v>-5.1599999999999966</c:v>
                </c:pt>
                <c:pt idx="10">
                  <c:v>-5.3099999999999881</c:v>
                </c:pt>
                <c:pt idx="11">
                  <c:v>-3.1200000000000045</c:v>
                </c:pt>
                <c:pt idx="12">
                  <c:v>-5.6306925183468053</c:v>
                </c:pt>
              </c:numCache>
            </c:numRef>
          </c:val>
          <c:extLst>
            <c:ext xmlns:c16="http://schemas.microsoft.com/office/drawing/2014/chart" uri="{C3380CC4-5D6E-409C-BE32-E72D297353CC}">
              <c16:uniqueId val="{00000000-F2CD-4942-B02D-CD98D948D8F2}"/>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EMPLEO!$B$4</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EMPLEO!$C$2:$O$2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EMPLEO!$C$4:$O$4</c:f>
              <c:numCache>
                <c:formatCode>0.0</c:formatCode>
                <c:ptCount val="13"/>
                <c:pt idx="0">
                  <c:v>85.19</c:v>
                </c:pt>
                <c:pt idx="1">
                  <c:v>84.17</c:v>
                </c:pt>
                <c:pt idx="2">
                  <c:v>83.44</c:v>
                </c:pt>
                <c:pt idx="3">
                  <c:v>83.4</c:v>
                </c:pt>
                <c:pt idx="4">
                  <c:v>83.38</c:v>
                </c:pt>
                <c:pt idx="5">
                  <c:v>82.68</c:v>
                </c:pt>
                <c:pt idx="6">
                  <c:v>82.35</c:v>
                </c:pt>
                <c:pt idx="7">
                  <c:v>83</c:v>
                </c:pt>
                <c:pt idx="8">
                  <c:v>83.26</c:v>
                </c:pt>
                <c:pt idx="9">
                  <c:v>81.99</c:v>
                </c:pt>
                <c:pt idx="10">
                  <c:v>80.599999999999994</c:v>
                </c:pt>
                <c:pt idx="11">
                  <c:v>81.400000000000006</c:v>
                </c:pt>
                <c:pt idx="12">
                  <c:v>83.330070477682057</c:v>
                </c:pt>
              </c:numCache>
            </c:numRef>
          </c:val>
          <c:smooth val="0"/>
          <c:extLst>
            <c:ext xmlns:c16="http://schemas.microsoft.com/office/drawing/2014/chart" uri="{C3380CC4-5D6E-409C-BE32-E72D297353CC}">
              <c16:uniqueId val="{00000001-F2CD-4942-B02D-CD98D948D8F2}"/>
            </c:ext>
          </c:extLst>
        </c:ser>
        <c:ser>
          <c:idx val="2"/>
          <c:order val="2"/>
          <c:tx>
            <c:strRef>
              <c:f>EMPLEO!$B$5</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EMPLEO!$C$2:$O$2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EMPLEO!$C$5:$O$5</c:f>
              <c:numCache>
                <c:formatCode>0.0</c:formatCode>
                <c:ptCount val="13"/>
                <c:pt idx="0">
                  <c:v>75.75</c:v>
                </c:pt>
                <c:pt idx="1">
                  <c:v>75.31</c:v>
                </c:pt>
                <c:pt idx="2">
                  <c:v>76.78</c:v>
                </c:pt>
                <c:pt idx="3">
                  <c:v>77.239999999999995</c:v>
                </c:pt>
                <c:pt idx="4">
                  <c:v>75.650000000000006</c:v>
                </c:pt>
                <c:pt idx="5">
                  <c:v>77.78</c:v>
                </c:pt>
                <c:pt idx="6">
                  <c:v>77.209999999999994</c:v>
                </c:pt>
                <c:pt idx="7">
                  <c:v>76.540000000000006</c:v>
                </c:pt>
                <c:pt idx="8">
                  <c:v>76.38</c:v>
                </c:pt>
                <c:pt idx="9">
                  <c:v>76.83</c:v>
                </c:pt>
                <c:pt idx="10">
                  <c:v>75.290000000000006</c:v>
                </c:pt>
                <c:pt idx="11">
                  <c:v>78.28</c:v>
                </c:pt>
                <c:pt idx="12">
                  <c:v>77.699377959335251</c:v>
                </c:pt>
              </c:numCache>
            </c:numRef>
          </c:val>
          <c:smooth val="0"/>
          <c:extLst>
            <c:ext xmlns:c16="http://schemas.microsoft.com/office/drawing/2014/chart" uri="{C3380CC4-5D6E-409C-BE32-E72D297353CC}">
              <c16:uniqueId val="{00000002-F2CD-4942-B02D-CD98D948D8F2}"/>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EMPLEO!$B$3</c15:sqref>
                        </c15:formulaRef>
                      </c:ext>
                    </c:extLst>
                    <c:strCache>
                      <c:ptCount val="1"/>
                      <c:pt idx="0">
                        <c:v>Ambos sexos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dPt>
                  <c:idx val="0"/>
                  <c:marker>
                    <c:symbol val="circle"/>
                    <c:size val="5"/>
                    <c:spPr>
                      <a:solidFill>
                        <a:schemeClr val="lt1"/>
                      </a:solidFill>
                      <a:ln w="12700" cap="flat" cmpd="sng" algn="ctr">
                        <a:solidFill>
                          <a:schemeClr val="accent3"/>
                        </a:solidFill>
                        <a:prstDash val="solid"/>
                        <a:miter lim="800000"/>
                      </a:ln>
                      <a:effectLst/>
                    </c:spPr>
                  </c:marker>
                  <c:bubble3D val="0"/>
                  <c:spPr>
                    <a:ln w="12700" cap="flat" cmpd="sng" algn="ctr">
                      <a:solidFill>
                        <a:schemeClr val="accent3"/>
                      </a:solidFill>
                      <a:prstDash val="solid"/>
                      <a:miter lim="800000"/>
                    </a:ln>
                    <a:effectLst/>
                  </c:spPr>
                  <c:extLst>
                    <c:ext xmlns:c16="http://schemas.microsoft.com/office/drawing/2014/chart" uri="{C3380CC4-5D6E-409C-BE32-E72D297353CC}">
                      <c16:uniqueId val="{00000004-F2CD-4942-B02D-CD98D948D8F2}"/>
                    </c:ext>
                  </c:extLst>
                </c:dPt>
                <c:cat>
                  <c:numRef>
                    <c:extLst>
                      <c:ext uri="{02D57815-91ED-43cb-92C2-25804820EDAC}">
                        <c15:formulaRef>
                          <c15:sqref>EMPLEO!$C$2:$O$2</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EMPLEO!$C$3:$O$3</c15:sqref>
                        </c15:formulaRef>
                      </c:ext>
                    </c:extLst>
                    <c:numCache>
                      <c:formatCode>0.0</c:formatCode>
                      <c:ptCount val="13"/>
                      <c:pt idx="0">
                        <c:v>80.319999999999993</c:v>
                      </c:pt>
                      <c:pt idx="1">
                        <c:v>79.58</c:v>
                      </c:pt>
                      <c:pt idx="2">
                        <c:v>80</c:v>
                      </c:pt>
                      <c:pt idx="3">
                        <c:v>80.260000000000005</c:v>
                      </c:pt>
                      <c:pt idx="4">
                        <c:v>79.39</c:v>
                      </c:pt>
                      <c:pt idx="5">
                        <c:v>80.14</c:v>
                      </c:pt>
                      <c:pt idx="6">
                        <c:v>79.7</c:v>
                      </c:pt>
                      <c:pt idx="7">
                        <c:v>79.680000000000007</c:v>
                      </c:pt>
                      <c:pt idx="8">
                        <c:v>79.680000000000007</c:v>
                      </c:pt>
                      <c:pt idx="9">
                        <c:v>79.349999999999994</c:v>
                      </c:pt>
                      <c:pt idx="10">
                        <c:v>77.87</c:v>
                      </c:pt>
                      <c:pt idx="11">
                        <c:v>79.8</c:v>
                      </c:pt>
                      <c:pt idx="12">
                        <c:v>80.439340512722779</c:v>
                      </c:pt>
                    </c:numCache>
                  </c:numRef>
                </c:val>
                <c:smooth val="0"/>
                <c:extLst>
                  <c:ext xmlns:c16="http://schemas.microsoft.com/office/drawing/2014/chart" uri="{C3380CC4-5D6E-409C-BE32-E72D297353CC}">
                    <c16:uniqueId val="{00000005-F2CD-4942-B02D-CD98D948D8F2}"/>
                  </c:ext>
                </c:extLst>
              </c15:ser>
            </c15:filteredLineSeries>
          </c:ext>
        </c:extLst>
      </c:lineChart>
      <c:catAx>
        <c:axId val="79978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a:t>Porcentaje de personas ocupadas en puestos no cualificados</a:t>
            </a:r>
          </a:p>
        </c:rich>
      </c:tx>
      <c:layout>
        <c:manualLayout>
          <c:xMode val="edge"/>
          <c:yMode val="edge"/>
          <c:x val="0.23477243838561354"/>
          <c:y val="4.2105286423697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20591688538932634"/>
          <c:y val="0.23454114635173642"/>
          <c:w val="0.81646786838535756"/>
          <c:h val="0.41597794070813016"/>
        </c:manualLayout>
      </c:layout>
      <c:barChart>
        <c:barDir val="col"/>
        <c:grouping val="clustered"/>
        <c:varyColors val="0"/>
        <c:ser>
          <c:idx val="3"/>
          <c:order val="3"/>
          <c:tx>
            <c:strRef>
              <c:f>EMPLEO!$B$21</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EMPLEO!$C$17:$O$17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EMPLEO!$C$21:$O$21</c:f>
              <c:numCache>
                <c:formatCode>0.0</c:formatCode>
                <c:ptCount val="13"/>
                <c:pt idx="0">
                  <c:v>11.460189891213007</c:v>
                </c:pt>
                <c:pt idx="1">
                  <c:v>9.560902290856049</c:v>
                </c:pt>
                <c:pt idx="2">
                  <c:v>8.330955229386996</c:v>
                </c:pt>
                <c:pt idx="3">
                  <c:v>9.207705703345674</c:v>
                </c:pt>
                <c:pt idx="4">
                  <c:v>8.7805270478472934</c:v>
                </c:pt>
                <c:pt idx="5">
                  <c:v>9.9774516506548316</c:v>
                </c:pt>
                <c:pt idx="6">
                  <c:v>9.9980605502078319</c:v>
                </c:pt>
                <c:pt idx="7">
                  <c:v>9.8342710858067388</c:v>
                </c:pt>
                <c:pt idx="8">
                  <c:v>8.9601516882975822</c:v>
                </c:pt>
                <c:pt idx="9">
                  <c:v>7.6714309743935605</c:v>
                </c:pt>
                <c:pt idx="10">
                  <c:v>8.666897980094344</c:v>
                </c:pt>
                <c:pt idx="11">
                  <c:v>9.2642339433082164</c:v>
                </c:pt>
                <c:pt idx="12">
                  <c:v>8.9121578404321369</c:v>
                </c:pt>
              </c:numCache>
            </c:numRef>
          </c:val>
          <c:extLst>
            <c:ext xmlns:c16="http://schemas.microsoft.com/office/drawing/2014/chart" uri="{C3380CC4-5D6E-409C-BE32-E72D297353CC}">
              <c16:uniqueId val="{00000000-AE11-4888-B172-6A1EF1DC7158}"/>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EMPLEO!$B$19</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EMPLEO!$C$17:$O$17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EMPLEO!$C$19:$O$19</c:f>
              <c:numCache>
                <c:formatCode>0.0</c:formatCode>
                <c:ptCount val="13"/>
                <c:pt idx="0">
                  <c:v>6.8281666376302805</c:v>
                </c:pt>
                <c:pt idx="1">
                  <c:v>5.7955256682534877</c:v>
                </c:pt>
                <c:pt idx="2">
                  <c:v>5.147193926005551</c:v>
                </c:pt>
                <c:pt idx="3">
                  <c:v>4.3945614055883642</c:v>
                </c:pt>
                <c:pt idx="4">
                  <c:v>5.263140357531813</c:v>
                </c:pt>
                <c:pt idx="5">
                  <c:v>5.4758797763588545</c:v>
                </c:pt>
                <c:pt idx="6">
                  <c:v>5.8095852914217252</c:v>
                </c:pt>
                <c:pt idx="7">
                  <c:v>6.3072792041325361</c:v>
                </c:pt>
                <c:pt idx="8">
                  <c:v>6.4924087993082695</c:v>
                </c:pt>
                <c:pt idx="9">
                  <c:v>6.746084861464329</c:v>
                </c:pt>
                <c:pt idx="10">
                  <c:v>5.0389680193496371</c:v>
                </c:pt>
                <c:pt idx="11">
                  <c:v>5.1733333333333329</c:v>
                </c:pt>
                <c:pt idx="12">
                  <c:v>5.4582125299382325</c:v>
                </c:pt>
              </c:numCache>
            </c:numRef>
          </c:val>
          <c:smooth val="0"/>
          <c:extLst>
            <c:ext xmlns:c16="http://schemas.microsoft.com/office/drawing/2014/chart" uri="{C3380CC4-5D6E-409C-BE32-E72D297353CC}">
              <c16:uniqueId val="{00000001-AE11-4888-B172-6A1EF1DC7158}"/>
            </c:ext>
          </c:extLst>
        </c:ser>
        <c:ser>
          <c:idx val="2"/>
          <c:order val="2"/>
          <c:tx>
            <c:strRef>
              <c:f>EMPLEO!$B$20</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EMPLEO!$C$17:$O$17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EMPLEO!$C$20:$O$20</c:f>
              <c:numCache>
                <c:formatCode>0.0</c:formatCode>
                <c:ptCount val="13"/>
                <c:pt idx="0">
                  <c:v>18.288356528843288</c:v>
                </c:pt>
                <c:pt idx="1">
                  <c:v>15.356427959109537</c:v>
                </c:pt>
                <c:pt idx="2">
                  <c:v>13.478149155392547</c:v>
                </c:pt>
                <c:pt idx="3">
                  <c:v>13.602267108934038</c:v>
                </c:pt>
                <c:pt idx="4">
                  <c:v>14.043667405379107</c:v>
                </c:pt>
                <c:pt idx="5">
                  <c:v>15.453331427013685</c:v>
                </c:pt>
                <c:pt idx="6">
                  <c:v>15.807645841629556</c:v>
                </c:pt>
                <c:pt idx="7">
                  <c:v>16.141550289939275</c:v>
                </c:pt>
                <c:pt idx="8">
                  <c:v>15.452560487605853</c:v>
                </c:pt>
                <c:pt idx="9">
                  <c:v>14.417515835857889</c:v>
                </c:pt>
                <c:pt idx="10">
                  <c:v>13.705865999443981</c:v>
                </c:pt>
                <c:pt idx="11">
                  <c:v>14.437567276641548</c:v>
                </c:pt>
                <c:pt idx="12">
                  <c:v>14.37037037037037</c:v>
                </c:pt>
              </c:numCache>
            </c:numRef>
          </c:val>
          <c:smooth val="0"/>
          <c:extLst>
            <c:ext xmlns:c16="http://schemas.microsoft.com/office/drawing/2014/chart" uri="{C3380CC4-5D6E-409C-BE32-E72D297353CC}">
              <c16:uniqueId val="{00000002-AE11-4888-B172-6A1EF1DC7158}"/>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EMPLEO!$B$18</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EMPLEO!$C$17:$O$17</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EMPLEO!$C$18:$O$18</c15:sqref>
                        </c15:formulaRef>
                      </c:ext>
                    </c:extLst>
                    <c:numCache>
                      <c:formatCode>0.0</c:formatCode>
                      <c:ptCount val="13"/>
                      <c:pt idx="0">
                        <c:v>13.605074908894588</c:v>
                      </c:pt>
                      <c:pt idx="1">
                        <c:v>10.524120672876409</c:v>
                      </c:pt>
                      <c:pt idx="2">
                        <c:v>9.2973436161096803</c:v>
                      </c:pt>
                      <c:pt idx="3">
                        <c:v>8.9906191369605999</c:v>
                      </c:pt>
                      <c:pt idx="4">
                        <c:v>9.6448626498709977</c:v>
                      </c:pt>
                      <c:pt idx="5">
                        <c:v>10.564829636405213</c:v>
                      </c:pt>
                      <c:pt idx="6">
                        <c:v>10.809571133705376</c:v>
                      </c:pt>
                      <c:pt idx="7">
                        <c:v>11.152927553014402</c:v>
                      </c:pt>
                      <c:pt idx="8">
                        <c:v>10.941886580572714</c:v>
                      </c:pt>
                      <c:pt idx="9">
                        <c:v>10.527387497454693</c:v>
                      </c:pt>
                      <c:pt idx="10">
                        <c:v>9.298988794752665</c:v>
                      </c:pt>
                      <c:pt idx="11">
                        <c:v>9.7843557460487531</c:v>
                      </c:pt>
                      <c:pt idx="12">
                        <c:v>9.7668967313452271</c:v>
                      </c:pt>
                    </c:numCache>
                  </c:numRef>
                </c:val>
                <c:smooth val="0"/>
                <c:extLst>
                  <c:ext xmlns:c16="http://schemas.microsoft.com/office/drawing/2014/chart" uri="{C3380CC4-5D6E-409C-BE32-E72D297353CC}">
                    <c16:uniqueId val="{00000003-AE11-4888-B172-6A1EF1DC7158}"/>
                  </c:ext>
                </c:extLst>
              </c15:ser>
            </c15:filteredLineSeries>
          </c:ext>
        </c:extLst>
      </c:lineChart>
      <c:catAx>
        <c:axId val="79978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a:t>Porcentaje de personas ocupadas a tiempo parcial</a:t>
            </a:r>
          </a:p>
        </c:rich>
      </c:tx>
      <c:layout>
        <c:manualLayout>
          <c:xMode val="edge"/>
          <c:yMode val="edge"/>
          <c:x val="0.23477243838561354"/>
          <c:y val="4.2105286423697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20591688538932634"/>
          <c:y val="0.23454114635173642"/>
          <c:w val="0.81646786838535756"/>
          <c:h val="0.41597794070813016"/>
        </c:manualLayout>
      </c:layout>
      <c:barChart>
        <c:barDir val="col"/>
        <c:grouping val="clustered"/>
        <c:varyColors val="0"/>
        <c:ser>
          <c:idx val="3"/>
          <c:order val="3"/>
          <c:tx>
            <c:strRef>
              <c:f>EMPLEO!$B$26</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EMPLEO!$C$22:$O$22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EMPLEO!$C$26:$O$26</c:f>
              <c:numCache>
                <c:formatCode>0.0</c:formatCode>
                <c:ptCount val="13"/>
                <c:pt idx="0">
                  <c:v>11.709587487355106</c:v>
                </c:pt>
                <c:pt idx="1">
                  <c:v>10.853186165223573</c:v>
                </c:pt>
                <c:pt idx="2">
                  <c:v>9.464331154345615</c:v>
                </c:pt>
                <c:pt idx="3">
                  <c:v>11.219588088209036</c:v>
                </c:pt>
                <c:pt idx="4">
                  <c:v>9.3414531218391055</c:v>
                </c:pt>
                <c:pt idx="5">
                  <c:v>10.0368983871429</c:v>
                </c:pt>
                <c:pt idx="6">
                  <c:v>9.8482542719248656</c:v>
                </c:pt>
                <c:pt idx="7">
                  <c:v>11.230025320296939</c:v>
                </c:pt>
                <c:pt idx="8">
                  <c:v>12.6982773482176</c:v>
                </c:pt>
                <c:pt idx="9">
                  <c:v>10.534212505005584</c:v>
                </c:pt>
                <c:pt idx="10">
                  <c:v>9.7043118063165466</c:v>
                </c:pt>
                <c:pt idx="11">
                  <c:v>10.296684607104412</c:v>
                </c:pt>
                <c:pt idx="12">
                  <c:v>9.3916228548776139</c:v>
                </c:pt>
              </c:numCache>
            </c:numRef>
          </c:val>
          <c:extLst>
            <c:ext xmlns:c16="http://schemas.microsoft.com/office/drawing/2014/chart" uri="{C3380CC4-5D6E-409C-BE32-E72D297353CC}">
              <c16:uniqueId val="{00000000-BBDA-473F-A70B-F92EFEDB0FEC}"/>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EMPLEO!$B$24</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EMPLEO!$C$22:$O$22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EMPLEO!$C$24:$O$24</c:f>
              <c:numCache>
                <c:formatCode>0.0</c:formatCode>
                <c:ptCount val="13"/>
                <c:pt idx="0">
                  <c:v>5.4657732229667584</c:v>
                </c:pt>
                <c:pt idx="1">
                  <c:v>5.7853511062250922</c:v>
                </c:pt>
                <c:pt idx="2">
                  <c:v>7.1784646061814543</c:v>
                </c:pt>
                <c:pt idx="3">
                  <c:v>7.6554307116104878</c:v>
                </c:pt>
                <c:pt idx="4">
                  <c:v>8.4961381190368037</c:v>
                </c:pt>
                <c:pt idx="5">
                  <c:v>8.63275781614559</c:v>
                </c:pt>
                <c:pt idx="6">
                  <c:v>7.5829383886255926</c:v>
                </c:pt>
                <c:pt idx="7">
                  <c:v>7.3445521962350258</c:v>
                </c:pt>
                <c:pt idx="8">
                  <c:v>6.467800390298299</c:v>
                </c:pt>
                <c:pt idx="9">
                  <c:v>7.1744077098112697</c:v>
                </c:pt>
                <c:pt idx="10">
                  <c:v>7.7129803816178439</c:v>
                </c:pt>
                <c:pt idx="11">
                  <c:v>7.7200000000000006</c:v>
                </c:pt>
                <c:pt idx="12">
                  <c:v>8.3322828690281092</c:v>
                </c:pt>
              </c:numCache>
            </c:numRef>
          </c:val>
          <c:smooth val="0"/>
          <c:extLst>
            <c:ext xmlns:c16="http://schemas.microsoft.com/office/drawing/2014/chart" uri="{C3380CC4-5D6E-409C-BE32-E72D297353CC}">
              <c16:uniqueId val="{00000001-BBDA-473F-A70B-F92EFEDB0FEC}"/>
            </c:ext>
          </c:extLst>
        </c:ser>
        <c:ser>
          <c:idx val="2"/>
          <c:order val="2"/>
          <c:tx>
            <c:strRef>
              <c:f>EMPLEO!$B$25</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EMPLEO!$C$22:$O$22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EMPLEO!$C$25:$O$25</c:f>
              <c:numCache>
                <c:formatCode>0.0</c:formatCode>
                <c:ptCount val="13"/>
                <c:pt idx="0">
                  <c:v>17.175360710321865</c:v>
                </c:pt>
                <c:pt idx="1">
                  <c:v>16.638537271448666</c:v>
                </c:pt>
                <c:pt idx="2">
                  <c:v>16.642795760527068</c:v>
                </c:pt>
                <c:pt idx="3">
                  <c:v>18.875018799819525</c:v>
                </c:pt>
                <c:pt idx="4">
                  <c:v>17.837591240875909</c:v>
                </c:pt>
                <c:pt idx="5">
                  <c:v>18.66965620328849</c:v>
                </c:pt>
                <c:pt idx="6">
                  <c:v>17.431192660550458</c:v>
                </c:pt>
                <c:pt idx="7">
                  <c:v>18.574577516531964</c:v>
                </c:pt>
                <c:pt idx="8">
                  <c:v>19.166077738515899</c:v>
                </c:pt>
                <c:pt idx="9">
                  <c:v>17.708620214816854</c:v>
                </c:pt>
                <c:pt idx="10">
                  <c:v>17.41729218793439</c:v>
                </c:pt>
                <c:pt idx="11">
                  <c:v>18.016684607104413</c:v>
                </c:pt>
                <c:pt idx="12">
                  <c:v>17.723905723905723</c:v>
                </c:pt>
              </c:numCache>
            </c:numRef>
          </c:val>
          <c:smooth val="0"/>
          <c:extLst>
            <c:ext xmlns:c16="http://schemas.microsoft.com/office/drawing/2014/chart" uri="{C3380CC4-5D6E-409C-BE32-E72D297353CC}">
              <c16:uniqueId val="{00000002-BBDA-473F-A70B-F92EFEDB0FEC}"/>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EMPLEO!$B$23</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EMPLEO!$C$22:$O$22</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EMPLEO!$C$23:$O$23</c15:sqref>
                        </c15:formulaRef>
                      </c:ext>
                    </c:extLst>
                    <c:numCache>
                      <c:formatCode>0.0</c:formatCode>
                      <c:ptCount val="13"/>
                      <c:pt idx="0">
                        <c:v>11.162100148468081</c:v>
                      </c:pt>
                      <c:pt idx="1">
                        <c:v>11.149728903100238</c:v>
                      </c:pt>
                      <c:pt idx="2">
                        <c:v>11.896600971151098</c:v>
                      </c:pt>
                      <c:pt idx="3">
                        <c:v>13.253283302063789</c:v>
                      </c:pt>
                      <c:pt idx="4">
                        <c:v>13.158294126574596</c:v>
                      </c:pt>
                      <c:pt idx="5">
                        <c:v>13.751048098178215</c:v>
                      </c:pt>
                      <c:pt idx="6">
                        <c:v>12.506689091048084</c:v>
                      </c:pt>
                      <c:pt idx="7">
                        <c:v>12.875443294492293</c:v>
                      </c:pt>
                      <c:pt idx="8">
                        <c:v>12.766704098820888</c:v>
                      </c:pt>
                      <c:pt idx="9">
                        <c:v>12.366795628860382</c:v>
                      </c:pt>
                      <c:pt idx="10">
                        <c:v>12.482918830281498</c:v>
                      </c:pt>
                      <c:pt idx="11">
                        <c:v>12.838199839271363</c:v>
                      </c:pt>
                      <c:pt idx="12">
                        <c:v>12.872769891913007</c:v>
                      </c:pt>
                    </c:numCache>
                  </c:numRef>
                </c:val>
                <c:smooth val="0"/>
                <c:extLst>
                  <c:ext xmlns:c16="http://schemas.microsoft.com/office/drawing/2014/chart" uri="{C3380CC4-5D6E-409C-BE32-E72D297353CC}">
                    <c16:uniqueId val="{00000003-BBDA-473F-A70B-F92EFEDB0FEC}"/>
                  </c:ext>
                </c:extLst>
              </c15:ser>
            </c15:filteredLineSeries>
          </c:ext>
        </c:extLst>
      </c:lineChart>
      <c:catAx>
        <c:axId val="79978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a:t>Paro registrado</a:t>
            </a:r>
          </a:p>
        </c:rich>
      </c:tx>
      <c:layout>
        <c:manualLayout>
          <c:xMode val="edge"/>
          <c:yMode val="edge"/>
          <c:x val="0.41268683858872546"/>
          <c:y val="4.800628554728355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20591688538932634"/>
          <c:y val="0.23454114635173642"/>
          <c:w val="0.81646786838535756"/>
          <c:h val="0.41597794070813016"/>
        </c:manualLayout>
      </c:layout>
      <c:barChart>
        <c:barDir val="col"/>
        <c:grouping val="clustered"/>
        <c:varyColors val="0"/>
        <c:ser>
          <c:idx val="3"/>
          <c:order val="3"/>
          <c:tx>
            <c:strRef>
              <c:f>EMPLEO!$B$31</c:f>
              <c:strCache>
                <c:ptCount val="1"/>
                <c:pt idx="0">
                  <c:v>Brecha(Nº)</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EMPLEO!$C$27:$O$27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EMPLEO!$C$31:$O$31</c:f>
              <c:numCache>
                <c:formatCode>_-* #,##0_-;\-* #,##0_-;_-* "-"??_-;_-@_-</c:formatCode>
                <c:ptCount val="13"/>
                <c:pt idx="0">
                  <c:v>-728</c:v>
                </c:pt>
                <c:pt idx="1">
                  <c:v>2134</c:v>
                </c:pt>
                <c:pt idx="2">
                  <c:v>2321</c:v>
                </c:pt>
                <c:pt idx="3">
                  <c:v>2133</c:v>
                </c:pt>
                <c:pt idx="4">
                  <c:v>4362</c:v>
                </c:pt>
                <c:pt idx="5">
                  <c:v>10667</c:v>
                </c:pt>
                <c:pt idx="6">
                  <c:v>15551</c:v>
                </c:pt>
                <c:pt idx="7">
                  <c:v>19206</c:v>
                </c:pt>
                <c:pt idx="8">
                  <c:v>20395</c:v>
                </c:pt>
                <c:pt idx="9">
                  <c:v>21849</c:v>
                </c:pt>
                <c:pt idx="10">
                  <c:v>22890</c:v>
                </c:pt>
                <c:pt idx="11">
                  <c:v>26370</c:v>
                </c:pt>
                <c:pt idx="12">
                  <c:v>22893</c:v>
                </c:pt>
              </c:numCache>
            </c:numRef>
          </c:val>
          <c:extLst>
            <c:ext xmlns:c16="http://schemas.microsoft.com/office/drawing/2014/chart" uri="{C3380CC4-5D6E-409C-BE32-E72D297353CC}">
              <c16:uniqueId val="{00000000-85FE-468A-AAEC-E857713E2C8A}"/>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EMPLEO!$B$29</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EMPLEO!$C$27:$O$27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EMPLEO!$C$29:$O$29</c:f>
              <c:numCache>
                <c:formatCode>_-* #,##0_-;\-* #,##0_-;_-* "-"??_-;_-@_-</c:formatCode>
                <c:ptCount val="13"/>
                <c:pt idx="0">
                  <c:v>107084</c:v>
                </c:pt>
                <c:pt idx="1">
                  <c:v>106440</c:v>
                </c:pt>
                <c:pt idx="2">
                  <c:v>117394</c:v>
                </c:pt>
                <c:pt idx="3">
                  <c:v>122696</c:v>
                </c:pt>
                <c:pt idx="4">
                  <c:v>112271</c:v>
                </c:pt>
                <c:pt idx="5">
                  <c:v>100861</c:v>
                </c:pt>
                <c:pt idx="6">
                  <c:v>91101</c:v>
                </c:pt>
                <c:pt idx="7">
                  <c:v>80059</c:v>
                </c:pt>
                <c:pt idx="8">
                  <c:v>73039</c:v>
                </c:pt>
                <c:pt idx="9">
                  <c:v>68753</c:v>
                </c:pt>
                <c:pt idx="10">
                  <c:v>89877</c:v>
                </c:pt>
                <c:pt idx="11">
                  <c:v>88248</c:v>
                </c:pt>
                <c:pt idx="12">
                  <c:v>60505</c:v>
                </c:pt>
              </c:numCache>
            </c:numRef>
          </c:val>
          <c:smooth val="0"/>
          <c:extLst>
            <c:ext xmlns:c16="http://schemas.microsoft.com/office/drawing/2014/chart" uri="{C3380CC4-5D6E-409C-BE32-E72D297353CC}">
              <c16:uniqueId val="{00000001-85FE-468A-AAEC-E857713E2C8A}"/>
            </c:ext>
          </c:extLst>
        </c:ser>
        <c:ser>
          <c:idx val="2"/>
          <c:order val="2"/>
          <c:tx>
            <c:strRef>
              <c:f>EMPLEO!$B$30</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EMPLEO!$C$27:$O$27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EMPLEO!$C$30:$O$30</c:f>
              <c:numCache>
                <c:formatCode>_-* #,##0_-;\-* #,##0_-;_-* "-"??_-;_-@_-</c:formatCode>
                <c:ptCount val="13"/>
                <c:pt idx="0">
                  <c:v>106356</c:v>
                </c:pt>
                <c:pt idx="1">
                  <c:v>108574</c:v>
                </c:pt>
                <c:pt idx="2">
                  <c:v>119715</c:v>
                </c:pt>
                <c:pt idx="3">
                  <c:v>124829</c:v>
                </c:pt>
                <c:pt idx="4">
                  <c:v>116633</c:v>
                </c:pt>
                <c:pt idx="5">
                  <c:v>111528</c:v>
                </c:pt>
                <c:pt idx="6">
                  <c:v>106652</c:v>
                </c:pt>
                <c:pt idx="7">
                  <c:v>99265</c:v>
                </c:pt>
                <c:pt idx="8">
                  <c:v>93434</c:v>
                </c:pt>
                <c:pt idx="9">
                  <c:v>90602</c:v>
                </c:pt>
                <c:pt idx="10">
                  <c:v>112767</c:v>
                </c:pt>
                <c:pt idx="11">
                  <c:v>114618</c:v>
                </c:pt>
                <c:pt idx="12">
                  <c:v>83398</c:v>
                </c:pt>
              </c:numCache>
            </c:numRef>
          </c:val>
          <c:smooth val="0"/>
          <c:extLst>
            <c:ext xmlns:c16="http://schemas.microsoft.com/office/drawing/2014/chart" uri="{C3380CC4-5D6E-409C-BE32-E72D297353CC}">
              <c16:uniqueId val="{00000002-85FE-468A-AAEC-E857713E2C8A}"/>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EMPLEO!$B$28</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EMPLEO!$C$27:$O$27</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EMPLEO!$C$28:$O$28</c15:sqref>
                        </c15:formulaRef>
                      </c:ext>
                    </c:extLst>
                    <c:numCache>
                      <c:formatCode>_-* #,##0_-;\-* #,##0_-;_-* "-"??_-;_-@_-</c:formatCode>
                      <c:ptCount val="13"/>
                      <c:pt idx="0">
                        <c:v>213440</c:v>
                      </c:pt>
                      <c:pt idx="1">
                        <c:v>215014</c:v>
                      </c:pt>
                      <c:pt idx="2">
                        <c:v>237109</c:v>
                      </c:pt>
                      <c:pt idx="3">
                        <c:v>247525</c:v>
                      </c:pt>
                      <c:pt idx="4">
                        <c:v>228904</c:v>
                      </c:pt>
                      <c:pt idx="5">
                        <c:v>212389</c:v>
                      </c:pt>
                      <c:pt idx="6">
                        <c:v>197753</c:v>
                      </c:pt>
                      <c:pt idx="7">
                        <c:v>179324</c:v>
                      </c:pt>
                      <c:pt idx="8">
                        <c:v>166473</c:v>
                      </c:pt>
                      <c:pt idx="9">
                        <c:v>159355</c:v>
                      </c:pt>
                      <c:pt idx="10">
                        <c:v>202644</c:v>
                      </c:pt>
                      <c:pt idx="11">
                        <c:v>202866</c:v>
                      </c:pt>
                      <c:pt idx="12">
                        <c:v>143903</c:v>
                      </c:pt>
                    </c:numCache>
                  </c:numRef>
                </c:val>
                <c:smooth val="0"/>
                <c:extLst>
                  <c:ext xmlns:c16="http://schemas.microsoft.com/office/drawing/2014/chart" uri="{C3380CC4-5D6E-409C-BE32-E72D297353CC}">
                    <c16:uniqueId val="{00000003-85FE-468A-AAEC-E857713E2C8A}"/>
                  </c:ext>
                </c:extLst>
              </c15:ser>
            </c15:filteredLineSeries>
          </c:ext>
        </c:extLst>
      </c:lineChart>
      <c:catAx>
        <c:axId val="79978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sz="1200" b="1">
                <a:solidFill>
                  <a:sysClr val="windowText" lastClr="000000"/>
                </a:solidFill>
              </a:rPr>
              <a:t>Población (%) con carencia material severa</a:t>
            </a:r>
          </a:p>
        </c:rich>
      </c:tx>
      <c:layout>
        <c:manualLayout>
          <c:xMode val="edge"/>
          <c:yMode val="edge"/>
          <c:x val="0.23477243838561354"/>
          <c:y val="4.2105286423697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4"/>
          <c:order val="4"/>
          <c:tx>
            <c:strRef>
              <c:f>POBREZA!$B$6</c:f>
              <c:strCache>
                <c:ptCount val="1"/>
                <c:pt idx="0">
                  <c:v>Brecha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POBREZA!$C$2:$N$2</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 (ND)</c:v>
                </c:pt>
              </c:strCache>
            </c:strRef>
          </c:cat>
          <c:val>
            <c:numRef>
              <c:f>POBREZA!$C$6:$N$6</c:f>
              <c:numCache>
                <c:formatCode>#,##0.0</c:formatCode>
                <c:ptCount val="12"/>
                <c:pt idx="0">
                  <c:v>6.2000000000000028</c:v>
                </c:pt>
                <c:pt idx="1">
                  <c:v>1.8000000000000007</c:v>
                </c:pt>
                <c:pt idx="2">
                  <c:v>3.3000000000000007</c:v>
                </c:pt>
                <c:pt idx="3">
                  <c:v>-0.5</c:v>
                </c:pt>
                <c:pt idx="4">
                  <c:v>3.8999999999999986</c:v>
                </c:pt>
                <c:pt idx="5">
                  <c:v>2.8999999999999986</c:v>
                </c:pt>
                <c:pt idx="6">
                  <c:v>4.1999999999999993</c:v>
                </c:pt>
                <c:pt idx="7">
                  <c:v>4</c:v>
                </c:pt>
                <c:pt idx="8">
                  <c:v>2.6999999999999993</c:v>
                </c:pt>
                <c:pt idx="9">
                  <c:v>3.5999999999999979</c:v>
                </c:pt>
                <c:pt idx="10">
                  <c:v>-3</c:v>
                </c:pt>
                <c:pt idx="11">
                  <c:v>1.0150047790712868</c:v>
                </c:pt>
              </c:numCache>
            </c:numRef>
          </c:val>
          <c:extLst>
            <c:ext xmlns:c16="http://schemas.microsoft.com/office/drawing/2014/chart" uri="{C3380CC4-5D6E-409C-BE32-E72D297353CC}">
              <c16:uniqueId val="{00000009-6459-4965-B2ED-B9C9FA45C9F8}"/>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POBREZA!#REF!</c:f>
              <c:strCache>
                <c:ptCount val="1"/>
                <c:pt idx="0">
                  <c:v>#¡REF!</c:v>
                </c:pt>
              </c:strCache>
            </c:strRef>
          </c:tx>
          <c:spPr>
            <a:ln w="28575" cap="rnd">
              <a:solidFill>
                <a:schemeClr val="accent2">
                  <a:tint val="77000"/>
                </a:schemeClr>
              </a:solidFill>
              <a:round/>
            </a:ln>
            <a:effectLst/>
          </c:spPr>
          <c:marker>
            <c:symbol val="circle"/>
            <c:size val="5"/>
            <c:spPr>
              <a:solidFill>
                <a:srgbClr val="FF0000"/>
              </a:solidFill>
              <a:ln w="12700" cap="flat" cmpd="sng" algn="ctr">
                <a:solidFill>
                  <a:srgbClr val="FF0000"/>
                </a:solidFill>
                <a:prstDash val="solid"/>
                <a:miter lim="800000"/>
              </a:ln>
              <a:effectLst/>
            </c:spPr>
          </c:marker>
          <c:cat>
            <c:strRef>
              <c:f>POBREZA!$C$2:$N$2</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 (ND)</c:v>
                </c:pt>
              </c:strCache>
            </c:strRef>
          </c:cat>
          <c:val>
            <c:numRef>
              <c:f>POBREZA!#REF!</c:f>
              <c:numCache>
                <c:formatCode>General</c:formatCode>
                <c:ptCount val="1"/>
                <c:pt idx="0">
                  <c:v>1</c:v>
                </c:pt>
              </c:numCache>
            </c:numRef>
          </c:val>
          <c:smooth val="0"/>
          <c:extLst>
            <c:ext xmlns:c16="http://schemas.microsoft.com/office/drawing/2014/chart" uri="{C3380CC4-5D6E-409C-BE32-E72D297353CC}">
              <c16:uniqueId val="{00000004-2435-4A6E-AC22-1EACBAF40E25}"/>
            </c:ext>
          </c:extLst>
        </c:ser>
        <c:ser>
          <c:idx val="2"/>
          <c:order val="2"/>
          <c:tx>
            <c:strRef>
              <c:f>POBREZA!$B$4</c:f>
              <c:strCache>
                <c:ptCount val="1"/>
                <c:pt idx="0">
                  <c:v>Hombres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cat>
            <c:strRef>
              <c:f>POBREZA!$C$2:$N$2</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 (ND)</c:v>
                </c:pt>
              </c:strCache>
            </c:strRef>
          </c:cat>
          <c:val>
            <c:numRef>
              <c:f>POBREZA!$C$4:$N$4</c:f>
              <c:numCache>
                <c:formatCode>0.0</c:formatCode>
                <c:ptCount val="12"/>
                <c:pt idx="0">
                  <c:v>26.5</c:v>
                </c:pt>
                <c:pt idx="1">
                  <c:v>26.5</c:v>
                </c:pt>
                <c:pt idx="2">
                  <c:v>27</c:v>
                </c:pt>
                <c:pt idx="3">
                  <c:v>32</c:v>
                </c:pt>
                <c:pt idx="4">
                  <c:v>25.5</c:v>
                </c:pt>
                <c:pt idx="5">
                  <c:v>28.1</c:v>
                </c:pt>
                <c:pt idx="6">
                  <c:v>27.5</c:v>
                </c:pt>
                <c:pt idx="7">
                  <c:v>23.9</c:v>
                </c:pt>
                <c:pt idx="8">
                  <c:v>24</c:v>
                </c:pt>
                <c:pt idx="9">
                  <c:v>24.3</c:v>
                </c:pt>
                <c:pt idx="10">
                  <c:v>25.4</c:v>
                </c:pt>
                <c:pt idx="11">
                  <c:v>27.630548293372438</c:v>
                </c:pt>
              </c:numCache>
            </c:numRef>
          </c:val>
          <c:smooth val="0"/>
          <c:extLst>
            <c:ext xmlns:c16="http://schemas.microsoft.com/office/drawing/2014/chart" uri="{C3380CC4-5D6E-409C-BE32-E72D297353CC}">
              <c16:uniqueId val="{00000000-2435-4A6E-AC22-1EACBAF40E25}"/>
            </c:ext>
          </c:extLst>
        </c:ser>
        <c:ser>
          <c:idx val="3"/>
          <c:order val="3"/>
          <c:tx>
            <c:strRef>
              <c:f>POBREZA!$B$5</c:f>
              <c:strCache>
                <c:ptCount val="1"/>
                <c:pt idx="0">
                  <c:v>Mujeres</c:v>
                </c:pt>
              </c:strCache>
            </c:strRef>
          </c:tx>
          <c:spPr>
            <a:ln w="12700" cap="flat" cmpd="sng" algn="ctr">
              <a:solidFill>
                <a:schemeClr val="dk1"/>
              </a:solidFill>
              <a:prstDash val="solid"/>
              <a:miter lim="800000"/>
            </a:ln>
            <a:effectLst/>
          </c:spPr>
          <c:marker>
            <c:symbol val="circle"/>
            <c:size val="5"/>
            <c:spPr>
              <a:solidFill>
                <a:schemeClr val="lt1"/>
              </a:solidFill>
              <a:ln w="12700" cap="flat" cmpd="sng" algn="ctr">
                <a:solidFill>
                  <a:schemeClr val="dk1"/>
                </a:solidFill>
                <a:prstDash val="solid"/>
                <a:miter lim="800000"/>
              </a:ln>
              <a:effectLst/>
            </c:spPr>
          </c:marker>
          <c:cat>
            <c:strRef>
              <c:f>POBREZA!$C$2:$N$2</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 (ND)</c:v>
                </c:pt>
              </c:strCache>
            </c:strRef>
          </c:cat>
          <c:val>
            <c:numRef>
              <c:f>POBREZA!$C$5:$N$5</c:f>
              <c:numCache>
                <c:formatCode>0.0</c:formatCode>
                <c:ptCount val="12"/>
                <c:pt idx="0">
                  <c:v>32.700000000000003</c:v>
                </c:pt>
                <c:pt idx="1">
                  <c:v>28.3</c:v>
                </c:pt>
                <c:pt idx="2">
                  <c:v>30.3</c:v>
                </c:pt>
                <c:pt idx="3">
                  <c:v>31.5</c:v>
                </c:pt>
                <c:pt idx="4">
                  <c:v>29.4</c:v>
                </c:pt>
                <c:pt idx="5">
                  <c:v>31</c:v>
                </c:pt>
                <c:pt idx="6">
                  <c:v>31.7</c:v>
                </c:pt>
                <c:pt idx="7">
                  <c:v>27.9</c:v>
                </c:pt>
                <c:pt idx="8">
                  <c:v>26.7</c:v>
                </c:pt>
                <c:pt idx="9">
                  <c:v>27.9</c:v>
                </c:pt>
                <c:pt idx="10">
                  <c:v>22.4</c:v>
                </c:pt>
                <c:pt idx="11">
                  <c:v>28.645553072443725</c:v>
                </c:pt>
              </c:numCache>
            </c:numRef>
          </c:val>
          <c:smooth val="0"/>
          <c:extLst>
            <c:ext xmlns:c16="http://schemas.microsoft.com/office/drawing/2014/chart" uri="{C3380CC4-5D6E-409C-BE32-E72D297353CC}">
              <c16:uniqueId val="{00000008-6459-4965-B2ED-B9C9FA45C9F8}"/>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POBREZA!$B$3</c15:sqref>
                        </c15:formulaRef>
                      </c:ext>
                    </c:extLst>
                    <c:strCache>
                      <c:ptCount val="1"/>
                      <c:pt idx="0">
                        <c:v>Ambos sexos</c:v>
                      </c:pt>
                    </c:strCache>
                  </c:strRef>
                </c:tx>
                <c:spPr>
                  <a:ln w="28575" cap="rnd">
                    <a:solidFill>
                      <a:schemeClr val="accent2">
                        <a:tint val="54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strRef>
                    <c:extLst>
                      <c:ext uri="{02D57815-91ED-43cb-92C2-25804820EDAC}">
                        <c15:formulaRef>
                          <c15:sqref>POBREZA!$C$2:$N$2</c15:sqref>
                        </c15:formulaRef>
                      </c:ext>
                    </c:extLst>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 (ND)</c:v>
                      </c:pt>
                    </c:strCache>
                  </c:strRef>
                </c:cat>
                <c:val>
                  <c:numRef>
                    <c:extLst>
                      <c:ext uri="{02D57815-91ED-43cb-92C2-25804820EDAC}">
                        <c15:formulaRef>
                          <c15:sqref>POBREZA!$C$3:$N$3</c15:sqref>
                        </c15:formulaRef>
                      </c:ext>
                    </c:extLst>
                    <c:numCache>
                      <c:formatCode>General</c:formatCode>
                      <c:ptCount val="12"/>
                      <c:pt idx="0">
                        <c:v>29.8</c:v>
                      </c:pt>
                      <c:pt idx="1">
                        <c:v>27.5</c:v>
                      </c:pt>
                      <c:pt idx="2">
                        <c:v>28.7</c:v>
                      </c:pt>
                      <c:pt idx="3">
                        <c:v>31.8</c:v>
                      </c:pt>
                      <c:pt idx="4">
                        <c:v>27.6</c:v>
                      </c:pt>
                      <c:pt idx="5">
                        <c:v>29.7</c:v>
                      </c:pt>
                      <c:pt idx="6">
                        <c:v>29.8</c:v>
                      </c:pt>
                      <c:pt idx="7">
                        <c:v>26</c:v>
                      </c:pt>
                      <c:pt idx="8">
                        <c:v>25.5</c:v>
                      </c:pt>
                      <c:pt idx="9">
                        <c:v>26.2</c:v>
                      </c:pt>
                      <c:pt idx="10">
                        <c:v>23.8</c:v>
                      </c:pt>
                      <c:pt idx="11" formatCode="0.0">
                        <c:v>28.165783939145268</c:v>
                      </c:pt>
                    </c:numCache>
                  </c:numRef>
                </c:val>
                <c:smooth val="0"/>
                <c:extLst>
                  <c:ext xmlns:c16="http://schemas.microsoft.com/office/drawing/2014/chart" uri="{C3380CC4-5D6E-409C-BE32-E72D297353CC}">
                    <c16:uniqueId val="{00000003-2435-4A6E-AC22-1EACBAF40E25}"/>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a:t>Personas</a:t>
            </a:r>
            <a:r>
              <a:rPr lang="es-ES" baseline="0"/>
              <a:t> afiliadas en el  sistema especial de "Empleados del hogar"</a:t>
            </a:r>
          </a:p>
          <a:p>
            <a:pPr>
              <a:defRPr sz="1200" b="1">
                <a:solidFill>
                  <a:sysClr val="windowText" lastClr="000000"/>
                </a:solidFill>
              </a:defRPr>
            </a:pPr>
            <a:r>
              <a:rPr lang="es-ES" baseline="0"/>
              <a:t> e índice de feminización (nº de mujeres afiliadas por cada hombre)</a:t>
            </a:r>
            <a:endParaRPr lang="es-ES"/>
          </a:p>
        </c:rich>
      </c:tx>
      <c:layout>
        <c:manualLayout>
          <c:xMode val="edge"/>
          <c:yMode val="edge"/>
          <c:x val="0.16138273119986635"/>
          <c:y val="4.210545390172745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20591688538932634"/>
          <c:y val="0.23454114635173642"/>
          <c:w val="0.81646786838535756"/>
          <c:h val="0.41597794070813016"/>
        </c:manualLayout>
      </c:layout>
      <c:barChart>
        <c:barDir val="col"/>
        <c:grouping val="clustered"/>
        <c:varyColors val="0"/>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3"/>
                <c:order val="3"/>
                <c:tx>
                  <c:strRef>
                    <c:extLst>
                      <c:ext uri="{02D57815-91ED-43cb-92C2-25804820EDAC}">
                        <c15:formulaRef>
                          <c15:sqref>EMPLEO!$B$37</c15:sqref>
                        </c15:formulaRef>
                      </c:ext>
                    </c:extLst>
                    <c:strCache>
                      <c:ptCount val="1"/>
                      <c:pt idx="0">
                        <c:v>Brecha (Nº)</c:v>
                      </c:pt>
                    </c:strCache>
                  </c:strRef>
                </c:tx>
                <c:spPr>
                  <a:solidFill>
                    <a:schemeClr val="accent2">
                      <a:shade val="76000"/>
                    </a:schemeClr>
                  </a:solidFill>
                  <a:ln>
                    <a:noFill/>
                  </a:ln>
                  <a:effectLst/>
                </c:spPr>
                <c:invertIfNegative val="0"/>
                <c:cat>
                  <c:numRef>
                    <c:extLst>
                      <c:ext uri="{02D57815-91ED-43cb-92C2-25804820EDAC}">
                        <c15:formulaRef>
                          <c15:sqref>EMPLEO!$C$33:$O$33</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EMPLEO!$C$37:$O$37</c15:sqref>
                        </c15:formulaRef>
                      </c:ext>
                    </c:extLst>
                    <c:numCache>
                      <c:formatCode>_-* #,##0_-;\-* #,##0_-;_-* "-"??_-;_-@_-</c:formatCode>
                      <c:ptCount val="13"/>
                      <c:pt idx="1">
                        <c:v>44539</c:v>
                      </c:pt>
                      <c:pt idx="2">
                        <c:v>64016</c:v>
                      </c:pt>
                      <c:pt idx="3">
                        <c:v>67207</c:v>
                      </c:pt>
                      <c:pt idx="4">
                        <c:v>69218</c:v>
                      </c:pt>
                      <c:pt idx="5">
                        <c:v>70096</c:v>
                      </c:pt>
                      <c:pt idx="6">
                        <c:v>69964</c:v>
                      </c:pt>
                      <c:pt idx="7">
                        <c:v>69162</c:v>
                      </c:pt>
                      <c:pt idx="8">
                        <c:v>68204</c:v>
                      </c:pt>
                      <c:pt idx="9">
                        <c:v>66336</c:v>
                      </c:pt>
                      <c:pt idx="10">
                        <c:v>64608</c:v>
                      </c:pt>
                      <c:pt idx="11">
                        <c:v>56582</c:v>
                      </c:pt>
                      <c:pt idx="12">
                        <c:v>56732</c:v>
                      </c:pt>
                    </c:numCache>
                  </c:numRef>
                </c:val>
                <c:extLst>
                  <c:ext xmlns:c16="http://schemas.microsoft.com/office/drawing/2014/chart" uri="{C3380CC4-5D6E-409C-BE32-E72D297353CC}">
                    <c16:uniqueId val="{00000000-0675-4A27-B483-B42787E299DE}"/>
                  </c:ext>
                </c:extLst>
              </c15:ser>
            </c15:filteredBarSeries>
          </c:ext>
        </c:extLst>
      </c:barChart>
      <c:barChart>
        <c:barDir val="col"/>
        <c:grouping val="clustered"/>
        <c:varyColors val="0"/>
        <c:ser>
          <c:idx val="4"/>
          <c:order val="4"/>
          <c:tx>
            <c:strRef>
              <c:f>EMPLEO!$B$38</c:f>
              <c:strCache>
                <c:ptCount val="1"/>
                <c:pt idx="0">
                  <c:v>Brecha (IF)</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EMPLEO!$C$33:$O$33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EMPLEO!$C$38:$O$38</c:f>
              <c:numCache>
                <c:formatCode>_-* #,##0_-;\-* #,##0_-;_-* "-"??_-;_-@_-</c:formatCode>
                <c:ptCount val="13"/>
                <c:pt idx="1">
                  <c:v>1403.8348946135832</c:v>
                </c:pt>
                <c:pt idx="2">
                  <c:v>1981.7166372721929</c:v>
                </c:pt>
                <c:pt idx="3">
                  <c:v>1953.4749034749034</c:v>
                </c:pt>
                <c:pt idx="4">
                  <c:v>2013.6853746198508</c:v>
                </c:pt>
                <c:pt idx="5">
                  <c:v>2032.6164874551971</c:v>
                </c:pt>
                <c:pt idx="6">
                  <c:v>2140.3616214639837</c:v>
                </c:pt>
                <c:pt idx="7">
                  <c:v>2222.8360957642726</c:v>
                </c:pt>
                <c:pt idx="8">
                  <c:v>2276.260370134014</c:v>
                </c:pt>
                <c:pt idx="9">
                  <c:v>2408.9453532892444</c:v>
                </c:pt>
                <c:pt idx="10">
                  <c:v>2423.1930960086297</c:v>
                </c:pt>
                <c:pt idx="11">
                  <c:v>2429.4359818855496</c:v>
                </c:pt>
                <c:pt idx="12">
                  <c:v>2434.650205761317</c:v>
                </c:pt>
              </c:numCache>
            </c:numRef>
          </c:val>
          <c:extLst>
            <c:ext xmlns:c16="http://schemas.microsoft.com/office/drawing/2014/chart" uri="{C3380CC4-5D6E-409C-BE32-E72D297353CC}">
              <c16:uniqueId val="{00000005-0675-4A27-B483-B42787E299DE}"/>
            </c:ext>
          </c:extLst>
        </c:ser>
        <c:dLbls>
          <c:showLegendKey val="0"/>
          <c:showVal val="0"/>
          <c:showCatName val="0"/>
          <c:showSerName val="0"/>
          <c:showPercent val="0"/>
          <c:showBubbleSize val="0"/>
        </c:dLbls>
        <c:gapWidth val="150"/>
        <c:axId val="716604440"/>
        <c:axId val="606741232"/>
      </c:barChart>
      <c:lineChart>
        <c:grouping val="standard"/>
        <c:varyColors val="0"/>
        <c:ser>
          <c:idx val="1"/>
          <c:order val="1"/>
          <c:tx>
            <c:strRef>
              <c:f>EMPLEO!$B$35</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EMPLEO!$C$33:$O$33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EMPLEO!$C$35:$O$35</c:f>
              <c:numCache>
                <c:formatCode>_-* #,##0_-;\-* #,##0_-;_-* "-"??_-;_-@_-</c:formatCode>
                <c:ptCount val="13"/>
                <c:pt idx="1">
                  <c:v>3416</c:v>
                </c:pt>
                <c:pt idx="2">
                  <c:v>3402</c:v>
                </c:pt>
                <c:pt idx="3">
                  <c:v>3626</c:v>
                </c:pt>
                <c:pt idx="4">
                  <c:v>3617</c:v>
                </c:pt>
                <c:pt idx="5">
                  <c:v>3627</c:v>
                </c:pt>
                <c:pt idx="6">
                  <c:v>3429</c:v>
                </c:pt>
                <c:pt idx="7">
                  <c:v>3258</c:v>
                </c:pt>
                <c:pt idx="8">
                  <c:v>3134</c:v>
                </c:pt>
                <c:pt idx="9">
                  <c:v>2873</c:v>
                </c:pt>
                <c:pt idx="10">
                  <c:v>2781</c:v>
                </c:pt>
                <c:pt idx="11">
                  <c:v>2429</c:v>
                </c:pt>
                <c:pt idx="12">
                  <c:v>2430</c:v>
                </c:pt>
              </c:numCache>
            </c:numRef>
          </c:val>
          <c:smooth val="0"/>
          <c:extLst>
            <c:ext xmlns:c16="http://schemas.microsoft.com/office/drawing/2014/chart" uri="{C3380CC4-5D6E-409C-BE32-E72D297353CC}">
              <c16:uniqueId val="{00000001-0675-4A27-B483-B42787E299DE}"/>
            </c:ext>
          </c:extLst>
        </c:ser>
        <c:ser>
          <c:idx val="2"/>
          <c:order val="2"/>
          <c:tx>
            <c:strRef>
              <c:f>EMPLEO!$B$36</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EMPLEO!$C$33:$O$33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EMPLEO!$C$36:$O$36</c:f>
              <c:numCache>
                <c:formatCode>_-* #,##0_-;\-* #,##0_-;_-* "-"??_-;_-@_-</c:formatCode>
                <c:ptCount val="13"/>
                <c:pt idx="1">
                  <c:v>47955</c:v>
                </c:pt>
                <c:pt idx="2">
                  <c:v>67418</c:v>
                </c:pt>
                <c:pt idx="3">
                  <c:v>70833</c:v>
                </c:pt>
                <c:pt idx="4">
                  <c:v>72835</c:v>
                </c:pt>
                <c:pt idx="5">
                  <c:v>73723</c:v>
                </c:pt>
                <c:pt idx="6">
                  <c:v>73393</c:v>
                </c:pt>
                <c:pt idx="7">
                  <c:v>72420</c:v>
                </c:pt>
                <c:pt idx="8">
                  <c:v>71338</c:v>
                </c:pt>
                <c:pt idx="9">
                  <c:v>69209</c:v>
                </c:pt>
                <c:pt idx="10">
                  <c:v>67389</c:v>
                </c:pt>
                <c:pt idx="11">
                  <c:v>59011</c:v>
                </c:pt>
                <c:pt idx="12">
                  <c:v>59162</c:v>
                </c:pt>
              </c:numCache>
            </c:numRef>
          </c:val>
          <c:smooth val="0"/>
          <c:extLst>
            <c:ext xmlns:c16="http://schemas.microsoft.com/office/drawing/2014/chart" uri="{C3380CC4-5D6E-409C-BE32-E72D297353CC}">
              <c16:uniqueId val="{00000002-0675-4A27-B483-B42787E299DE}"/>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EMPLEO!$B$34</c15:sqref>
                        </c15:formulaRef>
                      </c:ext>
                    </c:extLst>
                    <c:strCache>
                      <c:ptCount val="1"/>
                      <c:pt idx="0">
                        <c:v>Ambos sexos</c:v>
                      </c:pt>
                    </c:strCache>
                  </c:strRef>
                </c:tx>
                <c:spPr>
                  <a:ln w="28575" cap="rnd">
                    <a:solidFill>
                      <a:schemeClr val="accent2">
                        <a:tint val="54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EMPLEO!$C$33:$O$33</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EMPLEO!$C$34:$O$34</c15:sqref>
                        </c15:formulaRef>
                      </c:ext>
                    </c:extLst>
                    <c:numCache>
                      <c:formatCode>_-* #,##0_-;\-* #,##0_-;_-* "-"??_-;_-@_-</c:formatCode>
                      <c:ptCount val="13"/>
                      <c:pt idx="1">
                        <c:v>51376</c:v>
                      </c:pt>
                      <c:pt idx="2">
                        <c:v>70827</c:v>
                      </c:pt>
                      <c:pt idx="3">
                        <c:v>74467</c:v>
                      </c:pt>
                      <c:pt idx="4">
                        <c:v>76452</c:v>
                      </c:pt>
                      <c:pt idx="5">
                        <c:v>77350</c:v>
                      </c:pt>
                      <c:pt idx="6">
                        <c:v>76822</c:v>
                      </c:pt>
                      <c:pt idx="7">
                        <c:v>75678</c:v>
                      </c:pt>
                      <c:pt idx="8">
                        <c:v>74472</c:v>
                      </c:pt>
                      <c:pt idx="9">
                        <c:v>72082</c:v>
                      </c:pt>
                      <c:pt idx="10">
                        <c:v>70170</c:v>
                      </c:pt>
                      <c:pt idx="11">
                        <c:v>61440</c:v>
                      </c:pt>
                      <c:pt idx="12">
                        <c:v>61592</c:v>
                      </c:pt>
                    </c:numCache>
                  </c:numRef>
                </c:val>
                <c:smooth val="0"/>
                <c:extLst>
                  <c:ext xmlns:c16="http://schemas.microsoft.com/office/drawing/2014/chart" uri="{C3380CC4-5D6E-409C-BE32-E72D297353CC}">
                    <c16:uniqueId val="{00000003-0675-4A27-B483-B42787E299DE}"/>
                  </c:ext>
                </c:extLst>
              </c15:ser>
            </c15:filteredLineSeries>
          </c:ext>
        </c:extLst>
      </c:lineChart>
      <c:catAx>
        <c:axId val="79978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6067412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16604440"/>
        <c:crosses val="max"/>
        <c:crossBetween val="between"/>
      </c:valAx>
      <c:catAx>
        <c:axId val="716604440"/>
        <c:scaling>
          <c:orientation val="minMax"/>
        </c:scaling>
        <c:delete val="1"/>
        <c:axPos val="b"/>
        <c:numFmt formatCode="General" sourceLinked="1"/>
        <c:majorTickMark val="out"/>
        <c:minorTickMark val="none"/>
        <c:tickLblPos val="nextTo"/>
        <c:crossAx val="606741232"/>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Renta</a:t>
            </a:r>
            <a:r>
              <a:rPr lang="es-ES" baseline="0"/>
              <a:t> anual media por persona (€)</a:t>
            </a:r>
            <a:endParaRPr lang="es-ES"/>
          </a:p>
        </c:rich>
      </c:tx>
      <c:layout>
        <c:manualLayout>
          <c:xMode val="edge"/>
          <c:yMode val="edge"/>
          <c:x val="0.32844506108773908"/>
          <c:y val="3.284612828943600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INGRESOS!$B$6</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cat>
            <c:numRef>
              <c:f>INGRESOS!$C$2:$N$2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INGRESOS!$C$6:$N$6</c:f>
              <c:numCache>
                <c:formatCode>_-* #,##0.0_-;\-* #,##0.0_-;_-* "-"??_-;_-@_-</c:formatCode>
                <c:ptCount val="12"/>
                <c:pt idx="0">
                  <c:v>-853</c:v>
                </c:pt>
                <c:pt idx="1">
                  <c:v>-456.89999999999964</c:v>
                </c:pt>
                <c:pt idx="2">
                  <c:v>-392.70000000000073</c:v>
                </c:pt>
                <c:pt idx="3">
                  <c:v>-300.79999999999927</c:v>
                </c:pt>
                <c:pt idx="4">
                  <c:v>-807.59999999999854</c:v>
                </c:pt>
                <c:pt idx="5">
                  <c:v>-750.69999999999891</c:v>
                </c:pt>
                <c:pt idx="6">
                  <c:v>-1022.1000000000004</c:v>
                </c:pt>
                <c:pt idx="7">
                  <c:v>-1193.3000000000011</c:v>
                </c:pt>
                <c:pt idx="8">
                  <c:v>-765.29999999999927</c:v>
                </c:pt>
                <c:pt idx="9">
                  <c:v>-1160.2000000000007</c:v>
                </c:pt>
                <c:pt idx="10">
                  <c:v>134.59999999999854</c:v>
                </c:pt>
                <c:pt idx="11">
                  <c:v>53.299999999999272</c:v>
                </c:pt>
              </c:numCache>
            </c:numRef>
          </c:val>
          <c:extLst>
            <c:ext xmlns:c16="http://schemas.microsoft.com/office/drawing/2014/chart" uri="{C3380CC4-5D6E-409C-BE32-E72D297353CC}">
              <c16:uniqueId val="{00000000-C718-4D28-B119-37F5EBDD40E3}"/>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INGRESOS!$B$4</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INGRESOS!$C$2:$N$2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INGRESOS!$C$4:$N$4</c:f>
              <c:numCache>
                <c:formatCode>_-* #,##0.0_-;\-* #,##0.0_-;_-* "-"??_-;_-@_-</c:formatCode>
                <c:ptCount val="12"/>
                <c:pt idx="0">
                  <c:v>15084.7</c:v>
                </c:pt>
                <c:pt idx="1">
                  <c:v>15117.6</c:v>
                </c:pt>
                <c:pt idx="2">
                  <c:v>14429.2</c:v>
                </c:pt>
                <c:pt idx="3">
                  <c:v>14429.8</c:v>
                </c:pt>
                <c:pt idx="4">
                  <c:v>14121.3</c:v>
                </c:pt>
                <c:pt idx="5">
                  <c:v>14140.3</c:v>
                </c:pt>
                <c:pt idx="6">
                  <c:v>14662.6</c:v>
                </c:pt>
                <c:pt idx="7">
                  <c:v>14831.1</c:v>
                </c:pt>
                <c:pt idx="8">
                  <c:v>15003.9</c:v>
                </c:pt>
                <c:pt idx="9">
                  <c:v>15831.1</c:v>
                </c:pt>
                <c:pt idx="10">
                  <c:v>15568.2</c:v>
                </c:pt>
                <c:pt idx="11">
                  <c:v>15576</c:v>
                </c:pt>
              </c:numCache>
            </c:numRef>
          </c:val>
          <c:smooth val="0"/>
          <c:extLst>
            <c:ext xmlns:c16="http://schemas.microsoft.com/office/drawing/2014/chart" uri="{C3380CC4-5D6E-409C-BE32-E72D297353CC}">
              <c16:uniqueId val="{00000001-C718-4D28-B119-37F5EBDD40E3}"/>
            </c:ext>
          </c:extLst>
        </c:ser>
        <c:ser>
          <c:idx val="2"/>
          <c:order val="2"/>
          <c:tx>
            <c:strRef>
              <c:f>INGRESOS!$B$5</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INGRESOS!$C$2:$N$2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INGRESOS!$C$5:$N$5</c:f>
              <c:numCache>
                <c:formatCode>_-* #,##0.0_-;\-* #,##0.0_-;_-* "-"??_-;_-@_-</c:formatCode>
                <c:ptCount val="12"/>
                <c:pt idx="0">
                  <c:v>14231.7</c:v>
                </c:pt>
                <c:pt idx="1">
                  <c:v>14660.7</c:v>
                </c:pt>
                <c:pt idx="2">
                  <c:v>14036.5</c:v>
                </c:pt>
                <c:pt idx="3">
                  <c:v>14129</c:v>
                </c:pt>
                <c:pt idx="4">
                  <c:v>13313.7</c:v>
                </c:pt>
                <c:pt idx="5">
                  <c:v>13389.6</c:v>
                </c:pt>
                <c:pt idx="6">
                  <c:v>13640.5</c:v>
                </c:pt>
                <c:pt idx="7">
                  <c:v>13637.8</c:v>
                </c:pt>
                <c:pt idx="8">
                  <c:v>14238.6</c:v>
                </c:pt>
                <c:pt idx="9">
                  <c:v>14670.9</c:v>
                </c:pt>
                <c:pt idx="10">
                  <c:v>15702.8</c:v>
                </c:pt>
                <c:pt idx="11">
                  <c:v>15629.3</c:v>
                </c:pt>
              </c:numCache>
            </c:numRef>
          </c:val>
          <c:smooth val="0"/>
          <c:extLst>
            <c:ext xmlns:c16="http://schemas.microsoft.com/office/drawing/2014/chart" uri="{C3380CC4-5D6E-409C-BE32-E72D297353CC}">
              <c16:uniqueId val="{00000002-C718-4D28-B119-37F5EBDD40E3}"/>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INGRESOS!$B$3</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INGRESOS!$C$2:$N$2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INGRESOS!$C$3:$N$3</c15:sqref>
                        </c15:formulaRef>
                      </c:ext>
                    </c:extLst>
                    <c:numCache>
                      <c:formatCode>_-* #,##0.0_-;\-* #,##0.0_-;_-* "-"??_-;_-@_-</c:formatCode>
                      <c:ptCount val="12"/>
                      <c:pt idx="0">
                        <c:v>14634.4</c:v>
                      </c:pt>
                      <c:pt idx="1">
                        <c:v>14875</c:v>
                      </c:pt>
                      <c:pt idx="2">
                        <c:v>14222.1</c:v>
                      </c:pt>
                      <c:pt idx="3">
                        <c:v>14269.9</c:v>
                      </c:pt>
                      <c:pt idx="4">
                        <c:v>13680.5</c:v>
                      </c:pt>
                      <c:pt idx="5">
                        <c:v>13741.5</c:v>
                      </c:pt>
                      <c:pt idx="6">
                        <c:v>14115.6</c:v>
                      </c:pt>
                      <c:pt idx="7">
                        <c:v>14199.5</c:v>
                      </c:pt>
                      <c:pt idx="8">
                        <c:v>14591.9</c:v>
                      </c:pt>
                      <c:pt idx="9">
                        <c:v>15203.3</c:v>
                      </c:pt>
                      <c:pt idx="10">
                        <c:v>15639.6</c:v>
                      </c:pt>
                      <c:pt idx="11">
                        <c:v>15604.1</c:v>
                      </c:pt>
                    </c:numCache>
                  </c:numRef>
                </c:val>
                <c:smooth val="0"/>
                <c:extLst>
                  <c:ext xmlns:c16="http://schemas.microsoft.com/office/drawing/2014/chart" uri="{C3380CC4-5D6E-409C-BE32-E72D297353CC}">
                    <c16:uniqueId val="{00000004-C718-4D28-B119-37F5EBDD40E3}"/>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min val="-5000"/>
        </c:scaling>
        <c:delete val="0"/>
        <c:axPos val="l"/>
        <c:numFmt formatCode="_-* #,##0.0_-;\-* #,##0.0_-;_-* &quot;-&quot;??_-;_-@_-"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Renta media anual por unidad de consumo (€)</a:t>
            </a:r>
          </a:p>
        </c:rich>
      </c:tx>
      <c:layout>
        <c:manualLayout>
          <c:xMode val="edge"/>
          <c:yMode val="edge"/>
          <c:x val="0.29272151982263739"/>
          <c:y val="2.6906641309702477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736050269248994"/>
          <c:y val="0.22707008744548685"/>
          <c:w val="0.81646786838535756"/>
          <c:h val="0.41597794070813016"/>
        </c:manualLayout>
      </c:layout>
      <c:barChart>
        <c:barDir val="col"/>
        <c:grouping val="clustered"/>
        <c:varyColors val="0"/>
        <c:ser>
          <c:idx val="1"/>
          <c:order val="0"/>
          <c:tx>
            <c:strRef>
              <c:f>INGRESOS!$B$11</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INGRESOS!$C$7:$N$7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INGRESOS!$C$11:$N$11</c:f>
              <c:numCache>
                <c:formatCode>_-* #,##0.0_-;\-* #,##0.0_-;_-* "-"??_-;_-@_-</c:formatCode>
                <c:ptCount val="12"/>
                <c:pt idx="0">
                  <c:v>-1788.6000000000022</c:v>
                </c:pt>
                <c:pt idx="1">
                  <c:v>-1142.7999999999993</c:v>
                </c:pt>
                <c:pt idx="2">
                  <c:v>-953.20000000000073</c:v>
                </c:pt>
                <c:pt idx="3">
                  <c:v>-475.19999999999709</c:v>
                </c:pt>
                <c:pt idx="4">
                  <c:v>-1076.9000000000015</c:v>
                </c:pt>
                <c:pt idx="5">
                  <c:v>-970.59999999999854</c:v>
                </c:pt>
                <c:pt idx="6">
                  <c:v>-1601.8999999999978</c:v>
                </c:pt>
                <c:pt idx="7">
                  <c:v>-1547.4000000000015</c:v>
                </c:pt>
                <c:pt idx="8">
                  <c:v>-1361</c:v>
                </c:pt>
                <c:pt idx="9">
                  <c:v>-1843.4000000000015</c:v>
                </c:pt>
                <c:pt idx="10">
                  <c:v>107.40000000000146</c:v>
                </c:pt>
                <c:pt idx="11">
                  <c:v>-189.89999999999782</c:v>
                </c:pt>
              </c:numCache>
            </c:numRef>
          </c:val>
          <c:extLst>
            <c:ext xmlns:c16="http://schemas.microsoft.com/office/drawing/2014/chart" uri="{C3380CC4-5D6E-409C-BE32-E72D297353CC}">
              <c16:uniqueId val="{00000001-C718-4D28-B119-37F5EBDD40E3}"/>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2"/>
                <c:order val="1"/>
                <c:tx>
                  <c:strRef>
                    <c:extLst>
                      <c:ext uri="{02D57815-91ED-43cb-92C2-25804820EDAC}">
                        <c15:formulaRef>
                          <c15:sqref>INGRESOS!$B$8</c15:sqref>
                        </c15:formulaRef>
                      </c:ext>
                    </c:extLst>
                    <c:strCache>
                      <c:ptCount val="1"/>
                      <c:pt idx="0">
                        <c:v>Ambos sexos</c:v>
                      </c:pt>
                    </c:strCache>
                  </c:strRef>
                </c:tx>
                <c:spPr>
                  <a:solidFill>
                    <a:schemeClr val="accent2">
                      <a:shade val="86000"/>
                    </a:schemeClr>
                  </a:solidFill>
                  <a:ln w="12700" cap="flat" cmpd="sng" algn="ctr">
                    <a:solidFill>
                      <a:srgbClr val="5B9BD5"/>
                    </a:solidFill>
                    <a:prstDash val="solid"/>
                    <a:miter lim="800000"/>
                  </a:ln>
                  <a:effectLst/>
                </c:spPr>
                <c:invertIfNegative val="0"/>
                <c:cat>
                  <c:numRef>
                    <c:extLst>
                      <c:ext uri="{02D57815-91ED-43cb-92C2-25804820EDAC}">
                        <c15:formulaRef>
                          <c15:sqref>INGRESOS!$C$7:$N$7</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INGRESOS!$C$8:$N$8</c15:sqref>
                        </c15:formulaRef>
                      </c:ext>
                    </c:extLst>
                    <c:numCache>
                      <c:formatCode>_-* #,##0.0_-;\-* #,##0.0_-;_-* "-"??_-;_-@_-</c:formatCode>
                      <c:ptCount val="12"/>
                      <c:pt idx="0">
                        <c:v>21539.5</c:v>
                      </c:pt>
                      <c:pt idx="1">
                        <c:v>22340.6</c:v>
                      </c:pt>
                      <c:pt idx="2">
                        <c:v>21119.599999999999</c:v>
                      </c:pt>
                      <c:pt idx="3">
                        <c:v>20651.5</c:v>
                      </c:pt>
                      <c:pt idx="4">
                        <c:v>19654.7</c:v>
                      </c:pt>
                      <c:pt idx="5">
                        <c:v>19819</c:v>
                      </c:pt>
                      <c:pt idx="6">
                        <c:v>20369.3</c:v>
                      </c:pt>
                      <c:pt idx="7">
                        <c:v>20442.400000000001</c:v>
                      </c:pt>
                      <c:pt idx="8">
                        <c:v>21110.9</c:v>
                      </c:pt>
                      <c:pt idx="9">
                        <c:v>21964.799999999999</c:v>
                      </c:pt>
                      <c:pt idx="10">
                        <c:v>22455.5</c:v>
                      </c:pt>
                      <c:pt idx="11">
                        <c:v>22501.9</c:v>
                      </c:pt>
                    </c:numCache>
                  </c:numRef>
                </c:val>
                <c:extLst>
                  <c:ext xmlns:c16="http://schemas.microsoft.com/office/drawing/2014/chart" uri="{C3380CC4-5D6E-409C-BE32-E72D297353CC}">
                    <c16:uniqueId val="{00000002-C718-4D28-B119-37F5EBDD40E3}"/>
                  </c:ext>
                </c:extLst>
              </c15:ser>
            </c15:filteredBarSeries>
          </c:ext>
        </c:extLst>
      </c:barChart>
      <c:lineChart>
        <c:grouping val="standard"/>
        <c:varyColors val="0"/>
        <c:ser>
          <c:idx val="3"/>
          <c:order val="2"/>
          <c:tx>
            <c:strRef>
              <c:f>INGRESOS!$B$9</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INGRESOS!$C$7:$N$7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INGRESOS!$C$9:$N$9</c:f>
              <c:numCache>
                <c:formatCode>_-* #,##0.0_-;\-* #,##0.0_-;_-* "-"??_-;_-@_-</c:formatCode>
                <c:ptCount val="12"/>
                <c:pt idx="0">
                  <c:v>22483.9</c:v>
                </c:pt>
                <c:pt idx="1">
                  <c:v>22947.3</c:v>
                </c:pt>
                <c:pt idx="2">
                  <c:v>21622.400000000001</c:v>
                </c:pt>
                <c:pt idx="3">
                  <c:v>20904.099999999999</c:v>
                </c:pt>
                <c:pt idx="4">
                  <c:v>20242.5</c:v>
                </c:pt>
                <c:pt idx="5">
                  <c:v>20334.599999999999</c:v>
                </c:pt>
                <c:pt idx="6">
                  <c:v>21226.6</c:v>
                </c:pt>
                <c:pt idx="7">
                  <c:v>21261.4</c:v>
                </c:pt>
                <c:pt idx="8">
                  <c:v>21843.599999999999</c:v>
                </c:pt>
                <c:pt idx="9">
                  <c:v>22962.400000000001</c:v>
                </c:pt>
                <c:pt idx="10">
                  <c:v>22398.5</c:v>
                </c:pt>
                <c:pt idx="11">
                  <c:v>22602.1</c:v>
                </c:pt>
              </c:numCache>
            </c:numRef>
          </c:val>
          <c:smooth val="0"/>
          <c:extLst>
            <c:ext xmlns:c16="http://schemas.microsoft.com/office/drawing/2014/chart" uri="{C3380CC4-5D6E-409C-BE32-E72D297353CC}">
              <c16:uniqueId val="{00000000-C718-4D28-B119-37F5EBDD40E3}"/>
            </c:ext>
          </c:extLst>
        </c:ser>
        <c:ser>
          <c:idx val="0"/>
          <c:order val="3"/>
          <c:tx>
            <c:strRef>
              <c:f>INGRESOS!$B$10</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INGRESOS!$C$7:$N$7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INGRESOS!$C$10:$N$10</c:f>
              <c:numCache>
                <c:formatCode>_-* #,##0.0_-;\-* #,##0.0_-;_-* "-"??_-;_-@_-</c:formatCode>
                <c:ptCount val="12"/>
                <c:pt idx="0">
                  <c:v>20695.3</c:v>
                </c:pt>
                <c:pt idx="1">
                  <c:v>21804.5</c:v>
                </c:pt>
                <c:pt idx="2">
                  <c:v>20669.2</c:v>
                </c:pt>
                <c:pt idx="3">
                  <c:v>20428.900000000001</c:v>
                </c:pt>
                <c:pt idx="4">
                  <c:v>19165.599999999999</c:v>
                </c:pt>
                <c:pt idx="5">
                  <c:v>19364</c:v>
                </c:pt>
                <c:pt idx="6">
                  <c:v>19624.7</c:v>
                </c:pt>
                <c:pt idx="7">
                  <c:v>19714</c:v>
                </c:pt>
                <c:pt idx="8">
                  <c:v>20482.599999999999</c:v>
                </c:pt>
                <c:pt idx="9">
                  <c:v>21119</c:v>
                </c:pt>
                <c:pt idx="10">
                  <c:v>22505.9</c:v>
                </c:pt>
                <c:pt idx="11">
                  <c:v>22412.2</c:v>
                </c:pt>
              </c:numCache>
            </c:numRef>
          </c:val>
          <c:smooth val="0"/>
          <c:extLst>
            <c:ext xmlns:c16="http://schemas.microsoft.com/office/drawing/2014/chart" uri="{C3380CC4-5D6E-409C-BE32-E72D297353CC}">
              <c16:uniqueId val="{00000009-566E-44B3-B1A2-7DE3C96EC7CC}"/>
            </c:ext>
          </c:extLst>
        </c:ser>
        <c:dLbls>
          <c:showLegendKey val="0"/>
          <c:showVal val="0"/>
          <c:showCatName val="0"/>
          <c:showSerName val="0"/>
          <c:showPercent val="0"/>
          <c:showBubbleSize val="0"/>
        </c:dLbls>
        <c:marker val="1"/>
        <c:smooth val="0"/>
        <c:axId val="799788400"/>
        <c:axId val="799782824"/>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min val="-10000"/>
        </c:scaling>
        <c:delete val="0"/>
        <c:axPos val="l"/>
        <c:numFmt formatCode="_-* #,##0.0_-;\-* #,##0.0_-;_-* &quot;-&quot;??_-;_-@_-"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Gasto</a:t>
            </a:r>
            <a:r>
              <a:rPr lang="es-ES" baseline="0"/>
              <a:t> medio anual por unidad de consumo</a:t>
            </a:r>
            <a:endParaRPr lang="es-ES"/>
          </a:p>
        </c:rich>
      </c:tx>
      <c:layout>
        <c:manualLayout>
          <c:xMode val="edge"/>
          <c:yMode val="edge"/>
          <c:x val="0.34406210979505503"/>
          <c:y val="3.284594634004083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spPr>
            <a:solidFill>
              <a:schemeClr val="accent2">
                <a:shade val="58000"/>
              </a:schemeClr>
            </a:solidFill>
            <a:ln>
              <a:noFill/>
            </a:ln>
            <a:effectLst/>
          </c:spPr>
          <c:invertIfNegative val="0"/>
          <c:val>
            <c:numRef>
              <c:f>INGRESOS!#REF!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INGRESOS!#REF!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INGRESOS!#REF!</c15:sqref>
                        </c15:formulaRef>
                      </c:ext>
                    </c:extLst>
                    <c:strCache>
                      <c:ptCount val="1"/>
                      <c:pt idx="0">
                        <c:v>#¡REF!</c:v>
                      </c:pt>
                    </c:strCache>
                  </c:strRef>
                </c15:cat>
              </c15:filteredCategoryTitle>
            </c:ext>
            <c:ext xmlns:c16="http://schemas.microsoft.com/office/drawing/2014/chart" uri="{C3380CC4-5D6E-409C-BE32-E72D297353CC}">
              <c16:uniqueId val="{00000000-C2BD-448E-9453-632E12F91F0B}"/>
            </c:ext>
          </c:extLst>
        </c:ser>
        <c:dLbls>
          <c:showLegendKey val="0"/>
          <c:showVal val="0"/>
          <c:showCatName val="0"/>
          <c:showSerName val="0"/>
          <c:showPercent val="0"/>
          <c:showBubbleSize val="0"/>
        </c:dLbls>
        <c:gapWidth val="150"/>
        <c:axId val="799788400"/>
        <c:axId val="799782824"/>
      </c:barChart>
      <c:lineChart>
        <c:grouping val="standard"/>
        <c:varyColors val="0"/>
        <c:ser>
          <c:idx val="0"/>
          <c:order val="0"/>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val>
            <c:numRef>
              <c:f>INGRESOS!#REF!</c:f>
              <c:numCache>
                <c:formatCode>General</c:formatCode>
                <c:ptCount val="1"/>
                <c:pt idx="0">
                  <c:v>1</c:v>
                </c:pt>
              </c:numCache>
              <c:extLst xmlns:c15="http://schemas.microsoft.com/office/drawing/2012/chart"/>
            </c:numRef>
          </c:val>
          <c:smooth val="0"/>
          <c:extLst xmlns:c15="http://schemas.microsoft.com/office/drawing/2012/chart">
            <c:ext xmlns:c15="http://schemas.microsoft.com/office/drawing/2012/chart" uri="{02D57815-91ED-43cb-92C2-25804820EDAC}">
              <c15:filteredSeriesTitle>
                <c15:tx>
                  <c:strRef>
                    <c:extLst>
                      <c:ext uri="{02D57815-91ED-43cb-92C2-25804820EDAC}">
                        <c15:formulaRef>
                          <c15:sqref>INGRESOS!#REF!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INGRESOS!#REF!</c15:sqref>
                        </c15:formulaRef>
                      </c:ext>
                    </c:extLst>
                    <c:strCache>
                      <c:ptCount val="1"/>
                      <c:pt idx="0">
                        <c:v>#¡REF!</c:v>
                      </c:pt>
                    </c:strCache>
                  </c:strRef>
                </c15:cat>
              </c15:filteredCategoryTitle>
            </c:ext>
            <c:ext xmlns:c16="http://schemas.microsoft.com/office/drawing/2014/chart" uri="{C3380CC4-5D6E-409C-BE32-E72D297353CC}">
              <c16:uniqueId val="{00000003-C2BD-448E-9453-632E12F91F0B}"/>
            </c:ext>
          </c:extLst>
        </c:ser>
        <c:ser>
          <c:idx val="1"/>
          <c:order val="1"/>
          <c:spPr>
            <a:ln w="28575" cap="rnd">
              <a:solidFill>
                <a:schemeClr val="accent2">
                  <a:tint val="86000"/>
                </a:schemeClr>
              </a:solidFill>
              <a:round/>
            </a:ln>
            <a:effectLst/>
          </c:spPr>
          <c:marker>
            <c:symbol val="circle"/>
            <c:size val="5"/>
            <c:spPr>
              <a:solidFill>
                <a:sysClr val="window" lastClr="FFFFFF"/>
              </a:solidFill>
              <a:ln w="12700" cap="flat" cmpd="sng" algn="ctr">
                <a:solidFill>
                  <a:srgbClr val="A5A5A5"/>
                </a:solidFill>
                <a:prstDash val="solid"/>
                <a:miter lim="800000"/>
              </a:ln>
              <a:effectLst/>
            </c:spPr>
          </c:marker>
          <c:val>
            <c:numRef>
              <c:f>INGRESOS!#REF!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INGRESOS!#REF!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INGRESOS!#REF!</c15:sqref>
                        </c15:formulaRef>
                      </c:ext>
                    </c:extLst>
                    <c:strCache>
                      <c:ptCount val="1"/>
                      <c:pt idx="0">
                        <c:v>#¡REF!</c:v>
                      </c:pt>
                    </c:strCache>
                  </c:strRef>
                </c15:cat>
              </c15:filteredCategoryTitle>
            </c:ext>
            <c:ext xmlns:c16="http://schemas.microsoft.com/office/drawing/2014/chart" uri="{C3380CC4-5D6E-409C-BE32-E72D297353CC}">
              <c16:uniqueId val="{00000001-C2BD-448E-9453-632E12F91F0B}"/>
            </c:ext>
          </c:extLst>
        </c:ser>
        <c:ser>
          <c:idx val="2"/>
          <c:order val="2"/>
          <c:spPr>
            <a:ln w="28575" cap="rnd">
              <a:solidFill>
                <a:schemeClr val="accent2">
                  <a:shade val="86000"/>
                </a:schemeClr>
              </a:solidFill>
              <a:round/>
            </a:ln>
            <a:effectLst/>
          </c:spPr>
          <c:marker>
            <c:symbol val="circle"/>
            <c:size val="5"/>
            <c:spPr>
              <a:solidFill>
                <a:sysClr val="window" lastClr="FFFFFF"/>
              </a:solidFill>
              <a:ln w="12700" cap="flat" cmpd="sng" algn="ctr">
                <a:solidFill>
                  <a:srgbClr val="5B9BD5"/>
                </a:solidFill>
                <a:prstDash val="solid"/>
                <a:miter lim="800000"/>
              </a:ln>
              <a:effectLst/>
            </c:spPr>
          </c:marker>
          <c:val>
            <c:numRef>
              <c:f>INGRESOS!#REF!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INGRESOS!#REF!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INGRESOS!#REF!</c15:sqref>
                        </c15:formulaRef>
                      </c:ext>
                    </c:extLst>
                    <c:strCache>
                      <c:ptCount val="1"/>
                      <c:pt idx="0">
                        <c:v>#¡REF!</c:v>
                      </c:pt>
                    </c:strCache>
                  </c:strRef>
                </c15:cat>
              </c15:filteredCategoryTitle>
            </c:ext>
            <c:ext xmlns:c16="http://schemas.microsoft.com/office/drawing/2014/chart" uri="{C3380CC4-5D6E-409C-BE32-E72D297353CC}">
              <c16:uniqueId val="{00000002-C2BD-448E-9453-632E12F91F0B}"/>
            </c:ext>
          </c:extLst>
        </c:ser>
        <c:dLbls>
          <c:showLegendKey val="0"/>
          <c:showVal val="0"/>
          <c:showCatName val="0"/>
          <c:showSerName val="0"/>
          <c:showPercent val="0"/>
          <c:showBubbleSize val="0"/>
        </c:dLbls>
        <c:marker val="1"/>
        <c:smooth val="0"/>
        <c:axId val="799788400"/>
        <c:axId val="799782824"/>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min val="-5000"/>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Salario bruto</a:t>
            </a:r>
            <a:r>
              <a:rPr lang="es-ES" baseline="0"/>
              <a:t> medio por hora (€) y brecha salarial (%)</a:t>
            </a:r>
            <a:endParaRPr lang="es-ES"/>
          </a:p>
        </c:rich>
      </c:tx>
      <c:layout>
        <c:manualLayout>
          <c:xMode val="edge"/>
          <c:yMode val="edge"/>
          <c:x val="0.21838506944444444"/>
          <c:y val="5.0484722222222229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4"/>
          <c:order val="4"/>
          <c:tx>
            <c:strRef>
              <c:f>INGRESOS!$B$17</c:f>
              <c:strCache>
                <c:ptCount val="1"/>
                <c:pt idx="0">
                  <c:v>Brecha (%)</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INGRESOS!$C$12:$N$12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INGRESOS!$C$17:$N$17</c:f>
              <c:numCache>
                <c:formatCode>_-* #,##0.0_-;\-* #,##0.0_-;_-* "-"??_-;_-@_-</c:formatCode>
                <c:ptCount val="12"/>
                <c:pt idx="0">
                  <c:v>-15.831435079726649</c:v>
                </c:pt>
                <c:pt idx="1">
                  <c:v>-16.885339418140337</c:v>
                </c:pt>
                <c:pt idx="2">
                  <c:v>-16.147308781869675</c:v>
                </c:pt>
                <c:pt idx="3">
                  <c:v>-16.105499438832776</c:v>
                </c:pt>
                <c:pt idx="4">
                  <c:v>-14.931129476584019</c:v>
                </c:pt>
                <c:pt idx="5">
                  <c:v>-13.54224958030219</c:v>
                </c:pt>
                <c:pt idx="6">
                  <c:v>-14.19683257918552</c:v>
                </c:pt>
                <c:pt idx="7">
                  <c:v>-13.195991091314035</c:v>
                </c:pt>
                <c:pt idx="8">
                  <c:v>-13.219967087218871</c:v>
                </c:pt>
                <c:pt idx="9">
                  <c:v>-11.880660628662762</c:v>
                </c:pt>
                <c:pt idx="10">
                  <c:v>-11.721611721611714</c:v>
                </c:pt>
              </c:numCache>
            </c:numRef>
          </c:val>
          <c:extLst>
            <c:ext xmlns:c16="http://schemas.microsoft.com/office/drawing/2014/chart" uri="{C3380CC4-5D6E-409C-BE32-E72D297353CC}">
              <c16:uniqueId val="{00000005-3162-469C-BC5E-227F26C5C023}"/>
            </c:ext>
          </c:extLst>
        </c:ser>
        <c:dLbls>
          <c:showLegendKey val="0"/>
          <c:showVal val="0"/>
          <c:showCatName val="0"/>
          <c:showSerName val="0"/>
          <c:showPercent val="0"/>
          <c:showBubbleSize val="0"/>
        </c:dLbls>
        <c:gapWidth val="150"/>
        <c:axId val="357256904"/>
        <c:axId val="357252640"/>
        <c:extLst>
          <c:ext xmlns:c15="http://schemas.microsoft.com/office/drawing/2012/chart" uri="{02D57815-91ED-43cb-92C2-25804820EDAC}">
            <c15:filteredBarSeries>
              <c15:ser>
                <c:idx val="3"/>
                <c:order val="3"/>
                <c:tx>
                  <c:strRef>
                    <c:extLst>
                      <c:ext uri="{02D57815-91ED-43cb-92C2-25804820EDAC}">
                        <c15:formulaRef>
                          <c15:sqref>INGRESOS!$B$16</c15:sqref>
                        </c15:formulaRef>
                      </c:ext>
                    </c:extLst>
                    <c:strCache>
                      <c:ptCount val="1"/>
                      <c:pt idx="0">
                        <c:v>Brecha (€)</c:v>
                      </c:pt>
                    </c:strCache>
                  </c:strRef>
                </c:tx>
                <c:spPr>
                  <a:solidFill>
                    <a:schemeClr val="accent2">
                      <a:shade val="76000"/>
                    </a:schemeClr>
                  </a:solidFill>
                  <a:ln>
                    <a:noFill/>
                  </a:ln>
                  <a:effectLst/>
                </c:spPr>
                <c:invertIfNegative val="0"/>
                <c:cat>
                  <c:numRef>
                    <c:extLst>
                      <c:ext uri="{02D57815-91ED-43cb-92C2-25804820EDAC}">
                        <c15:formulaRef>
                          <c15:sqref>INGRESOS!$C$12:$N$12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INGRESOS!$C$16:$N$16</c15:sqref>
                        </c15:formulaRef>
                      </c:ext>
                    </c:extLst>
                    <c:numCache>
                      <c:formatCode>_-* #,##0.0_-;\-* #,##0.0_-;_-* "-"??_-;_-@_-</c:formatCode>
                      <c:ptCount val="12"/>
                      <c:pt idx="0">
                        <c:v>-2.7799999999999994</c:v>
                      </c:pt>
                      <c:pt idx="1">
                        <c:v>-2.9600000000000009</c:v>
                      </c:pt>
                      <c:pt idx="2">
                        <c:v>-2.8499999999999979</c:v>
                      </c:pt>
                      <c:pt idx="3">
                        <c:v>-2.870000000000001</c:v>
                      </c:pt>
                      <c:pt idx="4">
                        <c:v>-2.7099999999999991</c:v>
                      </c:pt>
                      <c:pt idx="5">
                        <c:v>-2.4200000000000017</c:v>
                      </c:pt>
                      <c:pt idx="6">
                        <c:v>-2.5099999999999998</c:v>
                      </c:pt>
                      <c:pt idx="7">
                        <c:v>-2.370000000000001</c:v>
                      </c:pt>
                      <c:pt idx="8">
                        <c:v>-2.41</c:v>
                      </c:pt>
                      <c:pt idx="9">
                        <c:v>-2.2300000000000004</c:v>
                      </c:pt>
                      <c:pt idx="10">
                        <c:v>-2.2399999999999984</c:v>
                      </c:pt>
                    </c:numCache>
                  </c:numRef>
                </c:val>
                <c:extLst>
                  <c:ext xmlns:c16="http://schemas.microsoft.com/office/drawing/2014/chart" uri="{C3380CC4-5D6E-409C-BE32-E72D297353CC}">
                    <c16:uniqueId val="{00000000-3162-469C-BC5E-227F26C5C023}"/>
                  </c:ext>
                </c:extLst>
              </c15:ser>
            </c15:filteredBarSeries>
          </c:ext>
        </c:extLst>
      </c:barChart>
      <c:lineChart>
        <c:grouping val="standard"/>
        <c:varyColors val="0"/>
        <c:ser>
          <c:idx val="1"/>
          <c:order val="1"/>
          <c:tx>
            <c:strRef>
              <c:f>INGRESOS!$B$14</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INGRESOS!$C$12:$N$12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INGRESOS!$C$14:$N$14</c:f>
              <c:numCache>
                <c:formatCode>_-* #,##0.0_-;\-* #,##0.0_-;_-* "-"??_-;_-@_-</c:formatCode>
                <c:ptCount val="12"/>
                <c:pt idx="0">
                  <c:v>17.559999999999999</c:v>
                </c:pt>
                <c:pt idx="1">
                  <c:v>17.53</c:v>
                </c:pt>
                <c:pt idx="2">
                  <c:v>17.649999999999999</c:v>
                </c:pt>
                <c:pt idx="3">
                  <c:v>17.82</c:v>
                </c:pt>
                <c:pt idx="4">
                  <c:v>18.149999999999999</c:v>
                </c:pt>
                <c:pt idx="5">
                  <c:v>17.87</c:v>
                </c:pt>
                <c:pt idx="6">
                  <c:v>17.68</c:v>
                </c:pt>
                <c:pt idx="7">
                  <c:v>17.96</c:v>
                </c:pt>
                <c:pt idx="8">
                  <c:v>18.23</c:v>
                </c:pt>
                <c:pt idx="9">
                  <c:v>18.77</c:v>
                </c:pt>
                <c:pt idx="10">
                  <c:v>19.11</c:v>
                </c:pt>
              </c:numCache>
            </c:numRef>
          </c:val>
          <c:smooth val="0"/>
          <c:extLst>
            <c:ext xmlns:c16="http://schemas.microsoft.com/office/drawing/2014/chart" uri="{C3380CC4-5D6E-409C-BE32-E72D297353CC}">
              <c16:uniqueId val="{00000001-3162-469C-BC5E-227F26C5C023}"/>
            </c:ext>
          </c:extLst>
        </c:ser>
        <c:ser>
          <c:idx val="2"/>
          <c:order val="2"/>
          <c:tx>
            <c:strRef>
              <c:f>INGRESOS!$B$15</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INGRESOS!$C$12:$N$12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INGRESOS!$C$15:$N$15</c:f>
              <c:numCache>
                <c:formatCode>_-* #,##0.0_-;\-* #,##0.0_-;_-* "-"??_-;_-@_-</c:formatCode>
                <c:ptCount val="12"/>
                <c:pt idx="0">
                  <c:v>14.78</c:v>
                </c:pt>
                <c:pt idx="1">
                  <c:v>14.57</c:v>
                </c:pt>
                <c:pt idx="2">
                  <c:v>14.8</c:v>
                </c:pt>
                <c:pt idx="3">
                  <c:v>14.95</c:v>
                </c:pt>
                <c:pt idx="4">
                  <c:v>15.44</c:v>
                </c:pt>
                <c:pt idx="5">
                  <c:v>15.45</c:v>
                </c:pt>
                <c:pt idx="6">
                  <c:v>15.17</c:v>
                </c:pt>
                <c:pt idx="7">
                  <c:v>15.59</c:v>
                </c:pt>
                <c:pt idx="8">
                  <c:v>15.82</c:v>
                </c:pt>
                <c:pt idx="9">
                  <c:v>16.54</c:v>
                </c:pt>
                <c:pt idx="10">
                  <c:v>16.87</c:v>
                </c:pt>
              </c:numCache>
            </c:numRef>
          </c:val>
          <c:smooth val="0"/>
          <c:extLst>
            <c:ext xmlns:c16="http://schemas.microsoft.com/office/drawing/2014/chart" uri="{C3380CC4-5D6E-409C-BE32-E72D297353CC}">
              <c16:uniqueId val="{00000002-3162-469C-BC5E-227F26C5C023}"/>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INGRESOS!$B$13</c15:sqref>
                        </c15:formulaRef>
                      </c:ext>
                    </c:extLst>
                    <c:strCache>
                      <c:ptCount val="1"/>
                      <c:pt idx="0">
                        <c:v>Ambos sexos</c:v>
                      </c:pt>
                    </c:strCache>
                  </c:strRef>
                </c:tx>
                <c:spPr>
                  <a:ln w="28575" cap="rnd">
                    <a:solidFill>
                      <a:schemeClr val="accent2">
                        <a:tint val="54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INGRESOS!$C$12:$N$12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INGRESOS!$C$13:$N$13</c15:sqref>
                        </c15:formulaRef>
                      </c:ext>
                    </c:extLst>
                    <c:numCache>
                      <c:formatCode>_-* #,##0.0_-;\-* #,##0.0_-;_-* "-"??_-;_-@_-</c:formatCode>
                      <c:ptCount val="12"/>
                      <c:pt idx="0">
                        <c:v>16.28</c:v>
                      </c:pt>
                      <c:pt idx="1">
                        <c:v>16.14</c:v>
                      </c:pt>
                      <c:pt idx="2">
                        <c:v>16.309999999999999</c:v>
                      </c:pt>
                      <c:pt idx="3">
                        <c:v>16.489999999999998</c:v>
                      </c:pt>
                      <c:pt idx="4">
                        <c:v>16.87</c:v>
                      </c:pt>
                      <c:pt idx="5">
                        <c:v>16.73</c:v>
                      </c:pt>
                      <c:pt idx="6">
                        <c:v>16.5</c:v>
                      </c:pt>
                      <c:pt idx="7">
                        <c:v>16.87</c:v>
                      </c:pt>
                      <c:pt idx="8">
                        <c:v>17.13</c:v>
                      </c:pt>
                      <c:pt idx="9">
                        <c:v>17.739999999999998</c:v>
                      </c:pt>
                      <c:pt idx="10">
                        <c:v>18.079999999999998</c:v>
                      </c:pt>
                    </c:numCache>
                  </c:numRef>
                </c:val>
                <c:smooth val="0"/>
                <c:extLst>
                  <c:ext xmlns:c16="http://schemas.microsoft.com/office/drawing/2014/chart" uri="{C3380CC4-5D6E-409C-BE32-E72D297353CC}">
                    <c16:uniqueId val="{00000003-3162-469C-BC5E-227F26C5C023}"/>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r>
                  <a:rPr lang="es-ES" baseline="0"/>
                  <a:t> por hora</a:t>
                </a:r>
                <a:endParaRPr lang="es-E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_-* #,##0.0_-;\-* #,##0.0_-;_-* &quot;-&quot;??_-;_-@_-"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min val="-20"/>
        </c:scaling>
        <c:delete val="0"/>
        <c:axPos val="r"/>
        <c:numFmt formatCode="_-* #,##0.0_-;\-* #,##0.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357256904"/>
        <c:crosses val="max"/>
        <c:crossBetween val="between"/>
      </c:valAx>
      <c:catAx>
        <c:axId val="357256904"/>
        <c:scaling>
          <c:orientation val="minMax"/>
        </c:scaling>
        <c:delete val="1"/>
        <c:axPos val="b"/>
        <c:numFmt formatCode="General" sourceLinked="1"/>
        <c:majorTickMark val="out"/>
        <c:minorTickMark val="none"/>
        <c:tickLblPos val="nextTo"/>
        <c:crossAx val="357252640"/>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Importe medio mensual de pensiones</a:t>
            </a:r>
            <a:r>
              <a:rPr lang="es-ES" baseline="0"/>
              <a:t> contributivas (€) y </a:t>
            </a:r>
          </a:p>
          <a:p>
            <a:pPr algn="ctr">
              <a:defRPr sz="1200" b="1">
                <a:solidFill>
                  <a:sysClr val="windowText" lastClr="000000"/>
                </a:solidFill>
              </a:defRPr>
            </a:pPr>
            <a:r>
              <a:rPr lang="es-ES" baseline="0"/>
              <a:t>brecha de género en las pensiones (%)</a:t>
            </a:r>
            <a:endParaRPr lang="es-ES"/>
          </a:p>
        </c:rich>
      </c:tx>
      <c:layout>
        <c:manualLayout>
          <c:xMode val="edge"/>
          <c:yMode val="edge"/>
          <c:x val="0.22268992811844682"/>
          <c:y val="1.5597544169692197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4"/>
          <c:order val="4"/>
          <c:tx>
            <c:strRef>
              <c:f>INGRESOS!$B$23</c:f>
              <c:strCache>
                <c:ptCount val="1"/>
                <c:pt idx="0">
                  <c:v>Brecha (%)</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INGRESOS!$C$18:$N$18</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INGRESOS!$C$23:$N$23</c:f>
              <c:numCache>
                <c:formatCode>_-* #,##0.0_-;\-* #,##0.0_-;_-* "-"??_-;_-@_-</c:formatCode>
                <c:ptCount val="12"/>
                <c:pt idx="0">
                  <c:v>-40.626826417299831</c:v>
                </c:pt>
                <c:pt idx="1">
                  <c:v>-40.529340258592107</c:v>
                </c:pt>
                <c:pt idx="2">
                  <c:v>-39.793116708325321</c:v>
                </c:pt>
                <c:pt idx="3">
                  <c:v>-32.510689370639852</c:v>
                </c:pt>
                <c:pt idx="4">
                  <c:v>-30.973581573331376</c:v>
                </c:pt>
                <c:pt idx="5">
                  <c:v>-37.599005943989887</c:v>
                </c:pt>
                <c:pt idx="6">
                  <c:v>-29.583392780710511</c:v>
                </c:pt>
                <c:pt idx="7">
                  <c:v>-28.532187632060847</c:v>
                </c:pt>
                <c:pt idx="8">
                  <c:v>-27.625800019044565</c:v>
                </c:pt>
                <c:pt idx="9">
                  <c:v>-26.132923679075361</c:v>
                </c:pt>
                <c:pt idx="10">
                  <c:v>-24.663029969654698</c:v>
                </c:pt>
                <c:pt idx="11">
                  <c:v>-23.844165195050937</c:v>
                </c:pt>
              </c:numCache>
            </c:numRef>
          </c:val>
          <c:extLst>
            <c:ext xmlns:c16="http://schemas.microsoft.com/office/drawing/2014/chart" uri="{C3380CC4-5D6E-409C-BE32-E72D297353CC}">
              <c16:uniqueId val="{00000000-62CC-4680-8FC5-D44A77092E0B}"/>
            </c:ext>
          </c:extLst>
        </c:ser>
        <c:dLbls>
          <c:showLegendKey val="0"/>
          <c:showVal val="0"/>
          <c:showCatName val="0"/>
          <c:showSerName val="0"/>
          <c:showPercent val="0"/>
          <c:showBubbleSize val="0"/>
        </c:dLbls>
        <c:gapWidth val="150"/>
        <c:axId val="357256904"/>
        <c:axId val="357252640"/>
        <c:extLst>
          <c:ext xmlns:c15="http://schemas.microsoft.com/office/drawing/2012/chart" uri="{02D57815-91ED-43cb-92C2-25804820EDAC}">
            <c15:filteredBarSeries>
              <c15:ser>
                <c:idx val="3"/>
                <c:order val="3"/>
                <c:tx>
                  <c:strRef>
                    <c:extLst>
                      <c:ext uri="{02D57815-91ED-43cb-92C2-25804820EDAC}">
                        <c15:formulaRef>
                          <c15:sqref>INGRESOS!$B$22</c15:sqref>
                        </c15:formulaRef>
                      </c:ext>
                    </c:extLst>
                    <c:strCache>
                      <c:ptCount val="1"/>
                      <c:pt idx="0">
                        <c:v>Brecha (€)</c:v>
                      </c:pt>
                    </c:strCache>
                  </c:strRef>
                </c:tx>
                <c:spPr>
                  <a:solidFill>
                    <a:schemeClr val="accent2">
                      <a:shade val="76000"/>
                    </a:schemeClr>
                  </a:solidFill>
                  <a:ln>
                    <a:noFill/>
                  </a:ln>
                  <a:effectLst/>
                </c:spPr>
                <c:invertIfNegative val="0"/>
                <c:cat>
                  <c:numRef>
                    <c:extLst>
                      <c:ext uri="{02D57815-91ED-43cb-92C2-25804820EDAC}">
                        <c15:formulaRef>
                          <c15:sqref>INGRESOS!$C$18:$N$18</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INGRESOS!$C$22:$N$22</c15:sqref>
                        </c15:formulaRef>
                      </c:ext>
                    </c:extLst>
                    <c:numCache>
                      <c:formatCode>_-* #,##0.0_-;\-* #,##0.0_-;_-* "-"??_-;_-@_-</c:formatCode>
                      <c:ptCount val="12"/>
                      <c:pt idx="0">
                        <c:v>-500.49000000000012</c:v>
                      </c:pt>
                      <c:pt idx="1">
                        <c:v>-513.44999999999993</c:v>
                      </c:pt>
                      <c:pt idx="2">
                        <c:v>-517.41</c:v>
                      </c:pt>
                      <c:pt idx="3">
                        <c:v>-433.39999999999986</c:v>
                      </c:pt>
                      <c:pt idx="4">
                        <c:v>-420.90000000000009</c:v>
                      </c:pt>
                      <c:pt idx="5">
                        <c:v>-517.43000000000006</c:v>
                      </c:pt>
                      <c:pt idx="6">
                        <c:v>-414.69999999999993</c:v>
                      </c:pt>
                      <c:pt idx="7">
                        <c:v>-405.09999999999991</c:v>
                      </c:pt>
                      <c:pt idx="8">
                        <c:v>-397.6195726997455</c:v>
                      </c:pt>
                      <c:pt idx="9">
                        <c:v>-387.02733014658884</c:v>
                      </c:pt>
                      <c:pt idx="10">
                        <c:v>-375.32438971440092</c:v>
                      </c:pt>
                      <c:pt idx="11">
                        <c:v>-370.83840045885631</c:v>
                      </c:pt>
                    </c:numCache>
                  </c:numRef>
                </c:val>
                <c:extLst>
                  <c:ext xmlns:c16="http://schemas.microsoft.com/office/drawing/2014/chart" uri="{C3380CC4-5D6E-409C-BE32-E72D297353CC}">
                    <c16:uniqueId val="{00000004-62CC-4680-8FC5-D44A77092E0B}"/>
                  </c:ext>
                </c:extLst>
              </c15:ser>
            </c15:filteredBarSeries>
          </c:ext>
        </c:extLst>
      </c:barChart>
      <c:lineChart>
        <c:grouping val="standard"/>
        <c:varyColors val="0"/>
        <c:ser>
          <c:idx val="1"/>
          <c:order val="1"/>
          <c:tx>
            <c:strRef>
              <c:f>INGRESOS!$B$20</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INGRESOS!$C$18:$N$18</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INGRESOS!$C$20:$N$20</c:f>
              <c:numCache>
                <c:formatCode>_-* #,##0.0_-;\-* #,##0.0_-;_-* "-"??_-;_-@_-</c:formatCode>
                <c:ptCount val="12"/>
                <c:pt idx="0">
                  <c:v>1231.92</c:v>
                </c:pt>
                <c:pt idx="1">
                  <c:v>1266.8599999999999</c:v>
                </c:pt>
                <c:pt idx="2">
                  <c:v>1300.25</c:v>
                </c:pt>
                <c:pt idx="3">
                  <c:v>1333.1</c:v>
                </c:pt>
                <c:pt idx="4">
                  <c:v>1358.9</c:v>
                </c:pt>
                <c:pt idx="5">
                  <c:v>1376.18</c:v>
                </c:pt>
                <c:pt idx="6">
                  <c:v>1401.8</c:v>
                </c:pt>
                <c:pt idx="7">
                  <c:v>1419.8</c:v>
                </c:pt>
                <c:pt idx="8">
                  <c:v>1439.3051872728975</c:v>
                </c:pt>
                <c:pt idx="9">
                  <c:v>1480.9951419881952</c:v>
                </c:pt>
                <c:pt idx="10">
                  <c:v>1521.8097296893313</c:v>
                </c:pt>
                <c:pt idx="11">
                  <c:v>1555.2584769704038</c:v>
                </c:pt>
              </c:numCache>
            </c:numRef>
          </c:val>
          <c:smooth val="0"/>
          <c:extLst>
            <c:ext xmlns:c16="http://schemas.microsoft.com/office/drawing/2014/chart" uri="{C3380CC4-5D6E-409C-BE32-E72D297353CC}">
              <c16:uniqueId val="{00000001-62CC-4680-8FC5-D44A77092E0B}"/>
            </c:ext>
          </c:extLst>
        </c:ser>
        <c:ser>
          <c:idx val="2"/>
          <c:order val="2"/>
          <c:tx>
            <c:strRef>
              <c:f>INGRESOS!$B$21</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INGRESOS!$C$18:$N$18</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INGRESOS!$C$21:$N$21</c:f>
              <c:numCache>
                <c:formatCode>_-* #,##0.0_-;\-* #,##0.0_-;_-* "-"??_-;_-@_-</c:formatCode>
                <c:ptCount val="12"/>
                <c:pt idx="0">
                  <c:v>731.43</c:v>
                </c:pt>
                <c:pt idx="1">
                  <c:v>753.41</c:v>
                </c:pt>
                <c:pt idx="2">
                  <c:v>782.84</c:v>
                </c:pt>
                <c:pt idx="3">
                  <c:v>899.7</c:v>
                </c:pt>
                <c:pt idx="4">
                  <c:v>938</c:v>
                </c:pt>
                <c:pt idx="5">
                  <c:v>858.75</c:v>
                </c:pt>
                <c:pt idx="6">
                  <c:v>987.1</c:v>
                </c:pt>
                <c:pt idx="7">
                  <c:v>1014.7</c:v>
                </c:pt>
                <c:pt idx="8">
                  <c:v>1041.685614573152</c:v>
                </c:pt>
                <c:pt idx="9">
                  <c:v>1093.9678118416064</c:v>
                </c:pt>
                <c:pt idx="10">
                  <c:v>1146.4853399749304</c:v>
                </c:pt>
                <c:pt idx="11">
                  <c:v>1184.4200765115474</c:v>
                </c:pt>
              </c:numCache>
            </c:numRef>
          </c:val>
          <c:smooth val="0"/>
          <c:extLst>
            <c:ext xmlns:c16="http://schemas.microsoft.com/office/drawing/2014/chart" uri="{C3380CC4-5D6E-409C-BE32-E72D297353CC}">
              <c16:uniqueId val="{00000002-62CC-4680-8FC5-D44A77092E0B}"/>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INGRESOS!$B$19</c15:sqref>
                        </c15:formulaRef>
                      </c:ext>
                    </c:extLst>
                    <c:strCache>
                      <c:ptCount val="1"/>
                      <c:pt idx="0">
                        <c:v>Ambos sexos</c:v>
                      </c:pt>
                    </c:strCache>
                  </c:strRef>
                </c:tx>
                <c:spPr>
                  <a:ln w="28575" cap="rnd">
                    <a:solidFill>
                      <a:schemeClr val="accent2">
                        <a:tint val="54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INGRESOS!$C$18:$N$18</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INGRESOS!$C$19:$N$19</c15:sqref>
                        </c15:formulaRef>
                      </c:ext>
                    </c:extLst>
                    <c:numCache>
                      <c:formatCode>_-* #,##0.0_-;\-* #,##0.0_-;_-* "-"??_-;_-@_-</c:formatCode>
                      <c:ptCount val="12"/>
                      <c:pt idx="3">
                        <c:v>1101.5</c:v>
                      </c:pt>
                      <c:pt idx="4">
                        <c:v>1136.4000000000001</c:v>
                      </c:pt>
                      <c:pt idx="6">
                        <c:v>1181</c:v>
                      </c:pt>
                      <c:pt idx="7">
                        <c:v>1203.4000000000001</c:v>
                      </c:pt>
                      <c:pt idx="8">
                        <c:v>1226.0999999999999</c:v>
                      </c:pt>
                      <c:pt idx="9">
                        <c:v>1272.5999999999999</c:v>
                      </c:pt>
                      <c:pt idx="10">
                        <c:v>1319</c:v>
                      </c:pt>
                      <c:pt idx="11">
                        <c:v>1353.2</c:v>
                      </c:pt>
                    </c:numCache>
                  </c:numRef>
                </c:val>
                <c:smooth val="0"/>
                <c:extLst>
                  <c:ext xmlns:c16="http://schemas.microsoft.com/office/drawing/2014/chart" uri="{C3380CC4-5D6E-409C-BE32-E72D297353CC}">
                    <c16:uniqueId val="{00000003-62CC-4680-8FC5-D44A77092E0B}"/>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r>
                  <a:rPr lang="es-ES" baseline="0"/>
                  <a:t> al mes</a:t>
                </a:r>
                <a:endParaRPr lang="es-E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min val="-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357256904"/>
        <c:crosses val="max"/>
        <c:crossBetween val="between"/>
      </c:valAx>
      <c:catAx>
        <c:axId val="357256904"/>
        <c:scaling>
          <c:orientation val="minMax"/>
        </c:scaling>
        <c:delete val="1"/>
        <c:axPos val="b"/>
        <c:numFmt formatCode="General" sourceLinked="1"/>
        <c:majorTickMark val="out"/>
        <c:minorTickMark val="none"/>
        <c:tickLblPos val="nextTo"/>
        <c:crossAx val="357252640"/>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Porcentaje de hogares con vivienda en propiedad según sexo </a:t>
            </a:r>
          </a:p>
          <a:p>
            <a:pPr algn="ctr">
              <a:defRPr sz="1200" b="1">
                <a:solidFill>
                  <a:sysClr val="windowText" lastClr="000000"/>
                </a:solidFill>
              </a:defRPr>
            </a:pPr>
            <a:r>
              <a:rPr lang="es-ES"/>
              <a:t>de la persona responsable del hogar</a:t>
            </a:r>
          </a:p>
        </c:rich>
      </c:tx>
      <c:layout>
        <c:manualLayout>
          <c:xMode val="edge"/>
          <c:yMode val="edge"/>
          <c:x val="0.19243572359615435"/>
          <c:y val="2.6966203703703708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VIVIENDA!$B$6</c:f>
              <c:strCache>
                <c:ptCount val="1"/>
                <c:pt idx="0">
                  <c:v>Brecha</c:v>
                </c:pt>
              </c:strCache>
            </c:strRef>
          </c:tx>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VIVIENDA!$C$2:$N$2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VIVIENDA!$C$6:$N$6</c:f>
              <c:numCache>
                <c:formatCode>_-* #,##0.0_-;\-* #,##0.0_-;_-* "-"??_-;_-@_-</c:formatCode>
                <c:ptCount val="12"/>
                <c:pt idx="0">
                  <c:v>-4.5</c:v>
                </c:pt>
                <c:pt idx="1">
                  <c:v>-6.7999999999999972</c:v>
                </c:pt>
                <c:pt idx="2">
                  <c:v>-2.6000000000000085</c:v>
                </c:pt>
                <c:pt idx="3">
                  <c:v>1</c:v>
                </c:pt>
                <c:pt idx="4">
                  <c:v>9.9999999999994316E-2</c:v>
                </c:pt>
                <c:pt idx="5">
                  <c:v>5.3999999999999915</c:v>
                </c:pt>
                <c:pt idx="6">
                  <c:v>-3.2000000000000028</c:v>
                </c:pt>
                <c:pt idx="7">
                  <c:v>-1.0999999999999943</c:v>
                </c:pt>
                <c:pt idx="8">
                  <c:v>-1.9000000000000057</c:v>
                </c:pt>
                <c:pt idx="9">
                  <c:v>-5.5</c:v>
                </c:pt>
                <c:pt idx="10">
                  <c:v>-1.7999999999999972</c:v>
                </c:pt>
                <c:pt idx="11">
                  <c:v>-1.7999999999999972</c:v>
                </c:pt>
              </c:numCache>
            </c:numRef>
          </c:val>
          <c:extLst xmlns:c15="http://schemas.microsoft.com/office/drawing/2012/chart">
            <c:ext xmlns:c16="http://schemas.microsoft.com/office/drawing/2014/chart" uri="{C3380CC4-5D6E-409C-BE32-E72D297353CC}">
              <c16:uniqueId val="{00000000-D0B4-4E8A-B1B2-66397DAB1735}"/>
            </c:ext>
          </c:extLst>
        </c:ser>
        <c:dLbls>
          <c:showLegendKey val="0"/>
          <c:showVal val="0"/>
          <c:showCatName val="0"/>
          <c:showSerName val="0"/>
          <c:showPercent val="0"/>
          <c:showBubbleSize val="0"/>
        </c:dLbls>
        <c:gapWidth val="150"/>
        <c:axId val="357256904"/>
        <c:axId val="357252640"/>
        <c:extLst/>
      </c:barChart>
      <c:lineChart>
        <c:grouping val="standard"/>
        <c:varyColors val="0"/>
        <c:ser>
          <c:idx val="1"/>
          <c:order val="1"/>
          <c:tx>
            <c:strRef>
              <c:f>VIVIENDA!$B$4</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VIVIENDA!$C$2:$N$2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VIVIENDA!$C$4:$N$4</c:f>
              <c:numCache>
                <c:formatCode>_-* #,##0.0_-;\-* #,##0.0_-;_-* "-"??_-;_-@_-</c:formatCode>
                <c:ptCount val="12"/>
                <c:pt idx="0">
                  <c:v>75.8</c:v>
                </c:pt>
                <c:pt idx="1">
                  <c:v>80.599999999999994</c:v>
                </c:pt>
                <c:pt idx="2">
                  <c:v>73.900000000000006</c:v>
                </c:pt>
                <c:pt idx="3">
                  <c:v>67.099999999999994</c:v>
                </c:pt>
                <c:pt idx="4">
                  <c:v>69.400000000000006</c:v>
                </c:pt>
                <c:pt idx="5">
                  <c:v>66.7</c:v>
                </c:pt>
                <c:pt idx="6">
                  <c:v>68.2</c:v>
                </c:pt>
                <c:pt idx="7">
                  <c:v>69.3</c:v>
                </c:pt>
                <c:pt idx="8">
                  <c:v>68.7</c:v>
                </c:pt>
                <c:pt idx="9">
                  <c:v>71.599999999999994</c:v>
                </c:pt>
                <c:pt idx="10">
                  <c:v>68.7</c:v>
                </c:pt>
                <c:pt idx="11">
                  <c:v>65.599999999999994</c:v>
                </c:pt>
              </c:numCache>
            </c:numRef>
          </c:val>
          <c:smooth val="0"/>
          <c:extLst>
            <c:ext xmlns:c16="http://schemas.microsoft.com/office/drawing/2014/chart" uri="{C3380CC4-5D6E-409C-BE32-E72D297353CC}">
              <c16:uniqueId val="{00000001-D0B4-4E8A-B1B2-66397DAB1735}"/>
            </c:ext>
          </c:extLst>
        </c:ser>
        <c:ser>
          <c:idx val="2"/>
          <c:order val="2"/>
          <c:tx>
            <c:strRef>
              <c:f>VIVIENDA!$B$5</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VIVIENDA!$C$2:$N$2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VIVIENDA!$C$5:$N$5</c:f>
              <c:numCache>
                <c:formatCode>_-* #,##0.0_-;\-* #,##0.0_-;_-* "-"??_-;_-@_-</c:formatCode>
                <c:ptCount val="12"/>
                <c:pt idx="0">
                  <c:v>71.3</c:v>
                </c:pt>
                <c:pt idx="1">
                  <c:v>73.8</c:v>
                </c:pt>
                <c:pt idx="2">
                  <c:v>71.3</c:v>
                </c:pt>
                <c:pt idx="3">
                  <c:v>68.099999999999994</c:v>
                </c:pt>
                <c:pt idx="4">
                  <c:v>69.5</c:v>
                </c:pt>
                <c:pt idx="5">
                  <c:v>72.099999999999994</c:v>
                </c:pt>
                <c:pt idx="6">
                  <c:v>65</c:v>
                </c:pt>
                <c:pt idx="7">
                  <c:v>68.2</c:v>
                </c:pt>
                <c:pt idx="8">
                  <c:v>66.8</c:v>
                </c:pt>
                <c:pt idx="9">
                  <c:v>66.099999999999994</c:v>
                </c:pt>
                <c:pt idx="10">
                  <c:v>66.900000000000006</c:v>
                </c:pt>
                <c:pt idx="11">
                  <c:v>63.8</c:v>
                </c:pt>
              </c:numCache>
            </c:numRef>
          </c:val>
          <c:smooth val="0"/>
          <c:extLst>
            <c:ext xmlns:c16="http://schemas.microsoft.com/office/drawing/2014/chart" uri="{C3380CC4-5D6E-409C-BE32-E72D297353CC}">
              <c16:uniqueId val="{00000002-D0B4-4E8A-B1B2-66397DAB1735}"/>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VIVIENDA!$B$3</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VIVIENDA!$C$2:$N$2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VIVIENDA!$C$3:$N$3</c15:sqref>
                        </c15:formulaRef>
                      </c:ext>
                    </c:extLst>
                    <c:numCache>
                      <c:formatCode>_-* #,##0.0_-;\-* #,##0.0_-;_-* "-"??_-;_-@_-</c:formatCode>
                      <c:ptCount val="12"/>
                      <c:pt idx="0">
                        <c:v>73.7</c:v>
                      </c:pt>
                      <c:pt idx="1">
                        <c:v>77.400000000000006</c:v>
                      </c:pt>
                      <c:pt idx="2">
                        <c:v>72.599999999999994</c:v>
                      </c:pt>
                      <c:pt idx="3">
                        <c:v>67.599999999999994</c:v>
                      </c:pt>
                      <c:pt idx="4">
                        <c:v>69.400000000000006</c:v>
                      </c:pt>
                      <c:pt idx="5">
                        <c:v>69.3</c:v>
                      </c:pt>
                      <c:pt idx="6">
                        <c:v>66.7</c:v>
                      </c:pt>
                      <c:pt idx="7">
                        <c:v>68.8</c:v>
                      </c:pt>
                      <c:pt idx="8">
                        <c:v>67.8</c:v>
                      </c:pt>
                      <c:pt idx="9">
                        <c:v>68.8</c:v>
                      </c:pt>
                      <c:pt idx="10">
                        <c:v>67.900000000000006</c:v>
                      </c:pt>
                      <c:pt idx="11">
                        <c:v>64.7</c:v>
                      </c:pt>
                    </c:numCache>
                  </c:numRef>
                </c:val>
                <c:smooth val="0"/>
                <c:extLst>
                  <c:ext xmlns:c16="http://schemas.microsoft.com/office/drawing/2014/chart" uri="{C3380CC4-5D6E-409C-BE32-E72D297353CC}">
                    <c16:uniqueId val="{00000003-D0B4-4E8A-B1B2-66397DAB1735}"/>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min val="-30"/>
        </c:scaling>
        <c:delete val="0"/>
        <c:axPos val="l"/>
        <c:numFmt formatCode="_-* #,##0.0_-;\-* #,##0.0_-;_-* &quot;-&quot;??_-;_-@_-"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_-* #,##0.0_-;\-* #,##0.0_-;_-* &quot;-&quot;??_-;_-@_-" sourceLinked="1"/>
        <c:majorTickMark val="out"/>
        <c:minorTickMark val="none"/>
        <c:tickLblPos val="nextTo"/>
        <c:crossAx val="357256904"/>
        <c:crosses val="max"/>
        <c:crossBetween val="between"/>
      </c:valAx>
      <c:catAx>
        <c:axId val="357256904"/>
        <c:scaling>
          <c:orientation val="minMax"/>
        </c:scaling>
        <c:delete val="1"/>
        <c:axPos val="b"/>
        <c:numFmt formatCode="General" sourceLinked="1"/>
        <c:majorTickMark val="out"/>
        <c:minorTickMark val="none"/>
        <c:tickLblPos val="nextTo"/>
        <c:crossAx val="357252640"/>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sz="1200" b="1">
                <a:solidFill>
                  <a:sysClr val="windowText" lastClr="000000"/>
                </a:solidFill>
              </a:rPr>
              <a:t>Personas (%) que no pueden permitirse mantener la vivienda </a:t>
            </a:r>
          </a:p>
          <a:p>
            <a:pPr>
              <a:defRPr sz="1200" b="1">
                <a:solidFill>
                  <a:sysClr val="windowText" lastClr="000000"/>
                </a:solidFill>
              </a:defRPr>
            </a:pPr>
            <a:r>
              <a:rPr lang="es-ES" sz="1200" b="1">
                <a:solidFill>
                  <a:sysClr val="windowText" lastClr="000000"/>
                </a:solidFill>
              </a:rPr>
              <a:t>con una temperatura adecuada</a:t>
            </a:r>
          </a:p>
        </c:rich>
      </c:tx>
      <c:layout>
        <c:manualLayout>
          <c:xMode val="edge"/>
          <c:yMode val="edge"/>
          <c:x val="0.15580390598427296"/>
          <c:y val="4.210526734013904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VIVIENDA!$B$11</c:f>
              <c:strCache>
                <c:ptCount val="1"/>
                <c:pt idx="0">
                  <c:v>Brecha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2"/>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152F-4B16-AF08-8423AC1005D8}"/>
              </c:ext>
            </c:extLst>
          </c:dPt>
          <c:dPt>
            <c:idx val="5"/>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152F-4B16-AF08-8423AC1005D8}"/>
              </c:ext>
            </c:extLst>
          </c:dPt>
          <c:dPt>
            <c:idx val="8"/>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152F-4B16-AF08-8423AC1005D8}"/>
              </c:ext>
            </c:extLst>
          </c:dPt>
          <c:dPt>
            <c:idx val="10"/>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152F-4B16-AF08-8423AC1005D8}"/>
              </c:ext>
            </c:extLst>
          </c:dPt>
          <c:cat>
            <c:numRef>
              <c:f>VIVIENDA!$C$7:$N$7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VIVIENDA!$C$11:$N$11</c:f>
              <c:numCache>
                <c:formatCode>#,##0.0</c:formatCode>
                <c:ptCount val="12"/>
                <c:pt idx="0">
                  <c:v>0.39999999999999947</c:v>
                </c:pt>
                <c:pt idx="1">
                  <c:v>1.1000000000000001</c:v>
                </c:pt>
                <c:pt idx="2">
                  <c:v>-3.1000000000000014</c:v>
                </c:pt>
                <c:pt idx="3">
                  <c:v>1</c:v>
                </c:pt>
                <c:pt idx="4">
                  <c:v>0.30000000000000071</c:v>
                </c:pt>
                <c:pt idx="5">
                  <c:v>-0.30000000000000071</c:v>
                </c:pt>
                <c:pt idx="6">
                  <c:v>1.5</c:v>
                </c:pt>
                <c:pt idx="7">
                  <c:v>1.5</c:v>
                </c:pt>
                <c:pt idx="8">
                  <c:v>-1.7000000000000002</c:v>
                </c:pt>
                <c:pt idx="9">
                  <c:v>0.90000000000000036</c:v>
                </c:pt>
                <c:pt idx="10">
                  <c:v>-1.3000000000000007</c:v>
                </c:pt>
                <c:pt idx="11">
                  <c:v>1.3000000000000007</c:v>
                </c:pt>
              </c:numCache>
            </c:numRef>
          </c:val>
          <c:extLst>
            <c:ext xmlns:c16="http://schemas.microsoft.com/office/drawing/2014/chart" uri="{C3380CC4-5D6E-409C-BE32-E72D297353CC}">
              <c16:uniqueId val="{00000008-152F-4B16-AF08-8423AC1005D8}"/>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VIVIENDA!$B$9</c:f>
              <c:strCache>
                <c:ptCount val="1"/>
                <c:pt idx="0">
                  <c:v>Hombres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cat>
            <c:numRef>
              <c:f>VIVIENDA!$C$7:$N$7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VIVIENDA!$C$9:$N$9</c:f>
              <c:numCache>
                <c:formatCode>_-* #,##0.0_-;\-* #,##0.0_-;_-* "-"??_-;_-@_-</c:formatCode>
                <c:ptCount val="12"/>
                <c:pt idx="0">
                  <c:v>6.2</c:v>
                </c:pt>
                <c:pt idx="1">
                  <c:v>2.2999999999999998</c:v>
                </c:pt>
                <c:pt idx="2">
                  <c:v>11.8</c:v>
                </c:pt>
                <c:pt idx="3">
                  <c:v>9.5</c:v>
                </c:pt>
                <c:pt idx="4">
                  <c:v>8.6</c:v>
                </c:pt>
                <c:pt idx="5">
                  <c:v>10.8</c:v>
                </c:pt>
                <c:pt idx="6">
                  <c:v>6.1</c:v>
                </c:pt>
                <c:pt idx="7">
                  <c:v>6.1</c:v>
                </c:pt>
                <c:pt idx="8">
                  <c:v>7.4</c:v>
                </c:pt>
                <c:pt idx="9">
                  <c:v>9.1</c:v>
                </c:pt>
                <c:pt idx="10">
                  <c:v>11.5</c:v>
                </c:pt>
                <c:pt idx="11">
                  <c:v>9</c:v>
                </c:pt>
              </c:numCache>
            </c:numRef>
          </c:val>
          <c:smooth val="0"/>
          <c:extLst>
            <c:ext xmlns:c16="http://schemas.microsoft.com/office/drawing/2014/chart" uri="{C3380CC4-5D6E-409C-BE32-E72D297353CC}">
              <c16:uniqueId val="{00000009-152F-4B16-AF08-8423AC1005D8}"/>
            </c:ext>
          </c:extLst>
        </c:ser>
        <c:ser>
          <c:idx val="2"/>
          <c:order val="2"/>
          <c:tx>
            <c:strRef>
              <c:f>VIVIENDA!$B$10</c:f>
              <c:strCache>
                <c:ptCount val="1"/>
                <c:pt idx="0">
                  <c:v>Mujeres</c:v>
                </c:pt>
              </c:strCache>
            </c:strRef>
          </c:tx>
          <c:spPr>
            <a:ln w="12700" cap="flat" cmpd="sng" algn="ctr">
              <a:solidFill>
                <a:schemeClr val="dk1"/>
              </a:solidFill>
              <a:prstDash val="solid"/>
              <a:miter lim="800000"/>
            </a:ln>
            <a:effectLst/>
          </c:spPr>
          <c:marker>
            <c:symbol val="circle"/>
            <c:size val="5"/>
            <c:spPr>
              <a:solidFill>
                <a:schemeClr val="lt1"/>
              </a:solidFill>
              <a:ln w="12700" cap="flat" cmpd="sng" algn="ctr">
                <a:solidFill>
                  <a:schemeClr val="dk1"/>
                </a:solidFill>
                <a:prstDash val="solid"/>
                <a:miter lim="800000"/>
              </a:ln>
              <a:effectLst/>
            </c:spPr>
          </c:marker>
          <c:cat>
            <c:numRef>
              <c:f>VIVIENDA!$C$7:$N$7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VIVIENDA!$C$10:$N$10</c:f>
              <c:numCache>
                <c:formatCode>_-* #,##0.0_-;\-* #,##0.0_-;_-* "-"??_-;_-@_-</c:formatCode>
                <c:ptCount val="12"/>
                <c:pt idx="0">
                  <c:v>6.6</c:v>
                </c:pt>
                <c:pt idx="1">
                  <c:v>3.4</c:v>
                </c:pt>
                <c:pt idx="2">
                  <c:v>8.6999999999999993</c:v>
                </c:pt>
                <c:pt idx="3">
                  <c:v>10.5</c:v>
                </c:pt>
                <c:pt idx="4">
                  <c:v>8.9</c:v>
                </c:pt>
                <c:pt idx="5">
                  <c:v>10.5</c:v>
                </c:pt>
                <c:pt idx="6">
                  <c:v>7.6</c:v>
                </c:pt>
                <c:pt idx="7">
                  <c:v>7.6</c:v>
                </c:pt>
                <c:pt idx="8">
                  <c:v>5.7</c:v>
                </c:pt>
                <c:pt idx="9">
                  <c:v>10</c:v>
                </c:pt>
                <c:pt idx="10">
                  <c:v>10.199999999999999</c:v>
                </c:pt>
                <c:pt idx="11">
                  <c:v>10.3</c:v>
                </c:pt>
              </c:numCache>
            </c:numRef>
          </c:val>
          <c:smooth val="0"/>
          <c:extLst>
            <c:ext xmlns:c16="http://schemas.microsoft.com/office/drawing/2014/chart" uri="{C3380CC4-5D6E-409C-BE32-E72D297353CC}">
              <c16:uniqueId val="{0000000A-152F-4B16-AF08-8423AC1005D8}"/>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VIVIENDA!$B$8</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VIVIENDA!$C$7:$N$7</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VIVIENDA!$C$8:$N$8</c15:sqref>
                        </c15:formulaRef>
                      </c:ext>
                    </c:extLst>
                    <c:numCache>
                      <c:formatCode>_-* #,##0.0_-;\-* #,##0.0_-;_-* "-"??_-;_-@_-</c:formatCode>
                      <c:ptCount val="12"/>
                      <c:pt idx="0">
                        <c:v>6.4</c:v>
                      </c:pt>
                      <c:pt idx="1">
                        <c:v>2.9</c:v>
                      </c:pt>
                      <c:pt idx="2">
                        <c:v>10.199999999999999</c:v>
                      </c:pt>
                      <c:pt idx="3">
                        <c:v>10</c:v>
                      </c:pt>
                      <c:pt idx="4">
                        <c:v>8.6999999999999993</c:v>
                      </c:pt>
                      <c:pt idx="5">
                        <c:v>10.6</c:v>
                      </c:pt>
                      <c:pt idx="6">
                        <c:v>6.9</c:v>
                      </c:pt>
                      <c:pt idx="7">
                        <c:v>6.9</c:v>
                      </c:pt>
                      <c:pt idx="8">
                        <c:v>6.5</c:v>
                      </c:pt>
                      <c:pt idx="9">
                        <c:v>9.6</c:v>
                      </c:pt>
                      <c:pt idx="10">
                        <c:v>10.8</c:v>
                      </c:pt>
                      <c:pt idx="11">
                        <c:v>9.6999999999999993</c:v>
                      </c:pt>
                    </c:numCache>
                  </c:numRef>
                </c:val>
                <c:smooth val="0"/>
                <c:extLst>
                  <c:ext xmlns:c16="http://schemas.microsoft.com/office/drawing/2014/chart" uri="{C3380CC4-5D6E-409C-BE32-E72D297353CC}">
                    <c16:uniqueId val="{0000000B-152F-4B16-AF08-8423AC1005D8}"/>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sz="1200" b="1">
                <a:solidFill>
                  <a:sysClr val="windowText" lastClr="000000"/>
                </a:solidFill>
              </a:rPr>
              <a:t>Personas (%) que han tenido retrasos en pago de gastos relacionados con la vivienda en los últimos 12 meses</a:t>
            </a:r>
          </a:p>
        </c:rich>
      </c:tx>
      <c:layout>
        <c:manualLayout>
          <c:xMode val="edge"/>
          <c:yMode val="edge"/>
          <c:x val="0.15520001090744523"/>
          <c:y val="4.715114509640010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09943408627"/>
          <c:y val="0.2270702961043839"/>
          <c:w val="0.81646786838535756"/>
          <c:h val="0.41597794070813016"/>
        </c:manualLayout>
      </c:layout>
      <c:barChart>
        <c:barDir val="col"/>
        <c:grouping val="clustered"/>
        <c:varyColors val="0"/>
        <c:ser>
          <c:idx val="3"/>
          <c:order val="3"/>
          <c:tx>
            <c:strRef>
              <c:f>VIVIENDA!$B$16</c:f>
              <c:strCache>
                <c:ptCount val="1"/>
                <c:pt idx="0">
                  <c:v>Brecha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6BB3-4370-AC2F-DA1D9AAE1718}"/>
              </c:ext>
            </c:extLst>
          </c:dPt>
          <c:dPt>
            <c:idx val="2"/>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6BB3-4370-AC2F-DA1D9AAE1718}"/>
              </c:ext>
            </c:extLst>
          </c:dPt>
          <c:dPt>
            <c:idx val="8"/>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6BB3-4370-AC2F-DA1D9AAE1718}"/>
              </c:ext>
            </c:extLst>
          </c:dPt>
          <c:dPt>
            <c:idx val="10"/>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6BB3-4370-AC2F-DA1D9AAE1718}"/>
              </c:ext>
            </c:extLst>
          </c:dPt>
          <c:dPt>
            <c:idx val="11"/>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6BB3-4370-AC2F-DA1D9AAE1718}"/>
              </c:ext>
            </c:extLst>
          </c:dPt>
          <c:cat>
            <c:numRef>
              <c:f>VIVIENDA!$C$12:$N$12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VIVIENDA!$C$16:$N$16</c:f>
              <c:numCache>
                <c:formatCode>#,##0.0</c:formatCode>
                <c:ptCount val="12"/>
                <c:pt idx="0">
                  <c:v>2.7000000000000011</c:v>
                </c:pt>
                <c:pt idx="1">
                  <c:v>-0.70000000000000018</c:v>
                </c:pt>
                <c:pt idx="2">
                  <c:v>-0.20000000000000018</c:v>
                </c:pt>
                <c:pt idx="3">
                  <c:v>0.79999999999999893</c:v>
                </c:pt>
                <c:pt idx="4">
                  <c:v>0.19999999999999929</c:v>
                </c:pt>
                <c:pt idx="5">
                  <c:v>0.59999999999999964</c:v>
                </c:pt>
                <c:pt idx="6">
                  <c:v>0.29999999999999982</c:v>
                </c:pt>
                <c:pt idx="7">
                  <c:v>0.29999999999999982</c:v>
                </c:pt>
                <c:pt idx="8">
                  <c:v>-0.79999999999999982</c:v>
                </c:pt>
                <c:pt idx="9">
                  <c:v>0.19999999999999929</c:v>
                </c:pt>
                <c:pt idx="10">
                  <c:v>-2.5</c:v>
                </c:pt>
                <c:pt idx="11">
                  <c:v>-0.59999999999999964</c:v>
                </c:pt>
              </c:numCache>
            </c:numRef>
          </c:val>
          <c:extLst>
            <c:ext xmlns:c16="http://schemas.microsoft.com/office/drawing/2014/chart" uri="{C3380CC4-5D6E-409C-BE32-E72D297353CC}">
              <c16:uniqueId val="{0000000A-6BB3-4370-AC2F-DA1D9AAE1718}"/>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VIVIENDA!$B$14</c:f>
              <c:strCache>
                <c:ptCount val="1"/>
                <c:pt idx="0">
                  <c:v>Hombres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cat>
            <c:numRef>
              <c:f>VIVIENDA!$C$12:$N$12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VIVIENDA!$C$14:$N$14</c:f>
              <c:numCache>
                <c:formatCode>_-* #,##0.0_-;\-* #,##0.0_-;_-* "-"??_-;_-@_-</c:formatCode>
                <c:ptCount val="12"/>
                <c:pt idx="0">
                  <c:v>12.1</c:v>
                </c:pt>
                <c:pt idx="1">
                  <c:v>7</c:v>
                </c:pt>
                <c:pt idx="2">
                  <c:v>6.4</c:v>
                </c:pt>
                <c:pt idx="3">
                  <c:v>8.9</c:v>
                </c:pt>
                <c:pt idx="4">
                  <c:v>10</c:v>
                </c:pt>
                <c:pt idx="5">
                  <c:v>9.4</c:v>
                </c:pt>
                <c:pt idx="6">
                  <c:v>6.4</c:v>
                </c:pt>
                <c:pt idx="7">
                  <c:v>6.4</c:v>
                </c:pt>
                <c:pt idx="8">
                  <c:v>8.5</c:v>
                </c:pt>
                <c:pt idx="9">
                  <c:v>6.4</c:v>
                </c:pt>
                <c:pt idx="10">
                  <c:v>11</c:v>
                </c:pt>
                <c:pt idx="11">
                  <c:v>13.1</c:v>
                </c:pt>
              </c:numCache>
            </c:numRef>
          </c:val>
          <c:smooth val="0"/>
          <c:extLst>
            <c:ext xmlns:c16="http://schemas.microsoft.com/office/drawing/2014/chart" uri="{C3380CC4-5D6E-409C-BE32-E72D297353CC}">
              <c16:uniqueId val="{0000000B-6BB3-4370-AC2F-DA1D9AAE1718}"/>
            </c:ext>
          </c:extLst>
        </c:ser>
        <c:ser>
          <c:idx val="2"/>
          <c:order val="2"/>
          <c:tx>
            <c:strRef>
              <c:f>VIVIENDA!$B$15</c:f>
              <c:strCache>
                <c:ptCount val="1"/>
                <c:pt idx="0">
                  <c:v>Mujeres</c:v>
                </c:pt>
              </c:strCache>
            </c:strRef>
          </c:tx>
          <c:spPr>
            <a:ln w="12700" cap="flat" cmpd="sng" algn="ctr">
              <a:solidFill>
                <a:schemeClr val="dk1"/>
              </a:solidFill>
              <a:prstDash val="solid"/>
              <a:miter lim="800000"/>
            </a:ln>
            <a:effectLst/>
          </c:spPr>
          <c:marker>
            <c:symbol val="circle"/>
            <c:size val="5"/>
            <c:spPr>
              <a:solidFill>
                <a:schemeClr val="lt1"/>
              </a:solidFill>
              <a:ln w="12700" cap="flat" cmpd="sng" algn="ctr">
                <a:solidFill>
                  <a:schemeClr val="dk1"/>
                </a:solidFill>
                <a:prstDash val="solid"/>
                <a:miter lim="800000"/>
              </a:ln>
              <a:effectLst/>
            </c:spPr>
          </c:marker>
          <c:cat>
            <c:numRef>
              <c:f>VIVIENDA!$C$12:$N$12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VIVIENDA!$C$15:$N$15</c:f>
              <c:numCache>
                <c:formatCode>_-* #,##0.0_-;\-* #,##0.0_-;_-* "-"??_-;_-@_-</c:formatCode>
                <c:ptCount val="12"/>
                <c:pt idx="0">
                  <c:v>14.8</c:v>
                </c:pt>
                <c:pt idx="1">
                  <c:v>6.3</c:v>
                </c:pt>
                <c:pt idx="2">
                  <c:v>6.2</c:v>
                </c:pt>
                <c:pt idx="3">
                  <c:v>9.6999999999999993</c:v>
                </c:pt>
                <c:pt idx="4">
                  <c:v>10.199999999999999</c:v>
                </c:pt>
                <c:pt idx="5">
                  <c:v>10</c:v>
                </c:pt>
                <c:pt idx="6">
                  <c:v>6.7</c:v>
                </c:pt>
                <c:pt idx="7">
                  <c:v>6.7</c:v>
                </c:pt>
                <c:pt idx="8">
                  <c:v>7.7</c:v>
                </c:pt>
                <c:pt idx="9">
                  <c:v>6.6</c:v>
                </c:pt>
                <c:pt idx="10">
                  <c:v>8.5</c:v>
                </c:pt>
                <c:pt idx="11">
                  <c:v>12.5</c:v>
                </c:pt>
              </c:numCache>
            </c:numRef>
          </c:val>
          <c:smooth val="0"/>
          <c:extLst>
            <c:ext xmlns:c16="http://schemas.microsoft.com/office/drawing/2014/chart" uri="{C3380CC4-5D6E-409C-BE32-E72D297353CC}">
              <c16:uniqueId val="{0000000C-6BB3-4370-AC2F-DA1D9AAE1718}"/>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VIVIENDA!$B$13</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VIVIENDA!$C$12:$N$12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VIVIENDA!$C$13:$N$13</c15:sqref>
                        </c15:formulaRef>
                      </c:ext>
                    </c:extLst>
                    <c:numCache>
                      <c:formatCode>_-* #,##0.0_-;\-* #,##0.0_-;_-* "-"??_-;_-@_-</c:formatCode>
                      <c:ptCount val="12"/>
                      <c:pt idx="0">
                        <c:v>13.5</c:v>
                      </c:pt>
                      <c:pt idx="1">
                        <c:v>6.6</c:v>
                      </c:pt>
                      <c:pt idx="2">
                        <c:v>6.3</c:v>
                      </c:pt>
                      <c:pt idx="3">
                        <c:v>9.3000000000000007</c:v>
                      </c:pt>
                      <c:pt idx="4">
                        <c:v>10.1</c:v>
                      </c:pt>
                      <c:pt idx="5">
                        <c:v>9.6999999999999993</c:v>
                      </c:pt>
                      <c:pt idx="6">
                        <c:v>6.5</c:v>
                      </c:pt>
                      <c:pt idx="7">
                        <c:v>6.5</c:v>
                      </c:pt>
                      <c:pt idx="8">
                        <c:v>8.1</c:v>
                      </c:pt>
                      <c:pt idx="9">
                        <c:v>6.5</c:v>
                      </c:pt>
                      <c:pt idx="10">
                        <c:v>9.6999999999999993</c:v>
                      </c:pt>
                      <c:pt idx="11">
                        <c:v>12.8</c:v>
                      </c:pt>
                    </c:numCache>
                  </c:numRef>
                </c:val>
                <c:smooth val="0"/>
                <c:extLst>
                  <c:ext xmlns:c16="http://schemas.microsoft.com/office/drawing/2014/chart" uri="{C3380CC4-5D6E-409C-BE32-E72D297353CC}">
                    <c16:uniqueId val="{0000000D-6BB3-4370-AC2F-DA1D9AAE1718}"/>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Población ocupada a tiempo parcial por cuidado de niños/as, adultos/as enfermos/as, incapacitados/as o mayores (%)</a:t>
            </a:r>
          </a:p>
        </c:rich>
      </c:tx>
      <c:layout>
        <c:manualLayout>
          <c:xMode val="edge"/>
          <c:yMode val="edge"/>
          <c:x val="0.15604535908594847"/>
          <c:y val="3.7443640489497783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CUIDADOS!$B$6</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cat>
            <c:numRef>
              <c:f>CUIDADOS!$C$2:$N$2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CUIDADOS!$C$6:$N$6</c:f>
              <c:numCache>
                <c:formatCode>_-* #,##0.0_-;\-* #,##0.0_-;_-* "-"??_-;_-@_-</c:formatCode>
                <c:ptCount val="12"/>
                <c:pt idx="0">
                  <c:v>14.87239033180067</c:v>
                </c:pt>
                <c:pt idx="1">
                  <c:v>13.770096156355979</c:v>
                </c:pt>
                <c:pt idx="2">
                  <c:v>14.739912029068654</c:v>
                </c:pt>
                <c:pt idx="3">
                  <c:v>16.253732623322758</c:v>
                </c:pt>
                <c:pt idx="4">
                  <c:v>14.01224521429125</c:v>
                </c:pt>
                <c:pt idx="5">
                  <c:v>9.1267248032660362</c:v>
                </c:pt>
                <c:pt idx="6">
                  <c:v>8.6332767402376902</c:v>
                </c:pt>
                <c:pt idx="7">
                  <c:v>10.36392405063291</c:v>
                </c:pt>
                <c:pt idx="8">
                  <c:v>10.733267215949549</c:v>
                </c:pt>
                <c:pt idx="9">
                  <c:v>9.0054200227478471</c:v>
                </c:pt>
                <c:pt idx="10">
                  <c:v>7.8134428590894043</c:v>
                </c:pt>
                <c:pt idx="11">
                  <c:v>14.278306833264326</c:v>
                </c:pt>
              </c:numCache>
            </c:numRef>
          </c:val>
          <c:extLst xmlns:c15="http://schemas.microsoft.com/office/drawing/2012/chart">
            <c:ext xmlns:c16="http://schemas.microsoft.com/office/drawing/2014/chart" uri="{C3380CC4-5D6E-409C-BE32-E72D297353CC}">
              <c16:uniqueId val="{00000000-F4F1-4831-996A-013211CA5DC2}"/>
            </c:ext>
          </c:extLst>
        </c:ser>
        <c:dLbls>
          <c:showLegendKey val="0"/>
          <c:showVal val="0"/>
          <c:showCatName val="0"/>
          <c:showSerName val="0"/>
          <c:showPercent val="0"/>
          <c:showBubbleSize val="0"/>
        </c:dLbls>
        <c:gapWidth val="150"/>
        <c:axId val="357256904"/>
        <c:axId val="357252640"/>
        <c:extLst/>
      </c:barChart>
      <c:lineChart>
        <c:grouping val="standard"/>
        <c:varyColors val="0"/>
        <c:ser>
          <c:idx val="1"/>
          <c:order val="1"/>
          <c:tx>
            <c:strRef>
              <c:f>CUIDADOS!$B$4</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CUIDADOS!$C$2:$N$2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CUIDADOS!$C$4:$N$4</c:f>
              <c:numCache>
                <c:formatCode>_-* #,##0.0_-;\-* #,##0.0_-;_-* "-"??_-;_-@_-</c:formatCode>
                <c:ptCount val="12"/>
                <c:pt idx="0">
                  <c:v>1.2019230769230769</c:v>
                </c:pt>
                <c:pt idx="1">
                  <c:v>2.3752969121140142</c:v>
                </c:pt>
                <c:pt idx="2">
                  <c:v>4.3650793650793656</c:v>
                </c:pt>
                <c:pt idx="3">
                  <c:v>2.152641878669276</c:v>
                </c:pt>
                <c:pt idx="4">
                  <c:v>1.2477718360071299</c:v>
                </c:pt>
                <c:pt idx="5">
                  <c:v>2.8828828828828827</c:v>
                </c:pt>
                <c:pt idx="6">
                  <c:v>2.4193548387096775</c:v>
                </c:pt>
                <c:pt idx="7">
                  <c:v>0</c:v>
                </c:pt>
                <c:pt idx="8">
                  <c:v>1.5086206896551724</c:v>
                </c:pt>
                <c:pt idx="9">
                  <c:v>2.4253731343283582</c:v>
                </c:pt>
                <c:pt idx="10">
                  <c:v>1.0452961672473866</c:v>
                </c:pt>
                <c:pt idx="11">
                  <c:v>1.5544041450777204</c:v>
                </c:pt>
              </c:numCache>
            </c:numRef>
          </c:val>
          <c:smooth val="0"/>
          <c:extLst>
            <c:ext xmlns:c16="http://schemas.microsoft.com/office/drawing/2014/chart" uri="{C3380CC4-5D6E-409C-BE32-E72D297353CC}">
              <c16:uniqueId val="{00000001-F4F1-4831-996A-013211CA5DC2}"/>
            </c:ext>
          </c:extLst>
        </c:ser>
        <c:ser>
          <c:idx val="2"/>
          <c:order val="2"/>
          <c:tx>
            <c:strRef>
              <c:f>CUIDADOS!$B$5</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CUIDADOS!$C$2:$N$2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CUIDADOS!$C$5:$N$5</c:f>
              <c:numCache>
                <c:formatCode>_-* #,##0.0_-;\-* #,##0.0_-;_-* "-"??_-;_-@_-</c:formatCode>
                <c:ptCount val="12"/>
                <c:pt idx="0">
                  <c:v>16.074313408723746</c:v>
                </c:pt>
                <c:pt idx="1">
                  <c:v>16.145393068469993</c:v>
                </c:pt>
                <c:pt idx="2">
                  <c:v>19.104991394148019</c:v>
                </c:pt>
                <c:pt idx="3">
                  <c:v>18.406374501992033</c:v>
                </c:pt>
                <c:pt idx="4">
                  <c:v>15.26001705029838</c:v>
                </c:pt>
                <c:pt idx="5">
                  <c:v>12.009607686148918</c:v>
                </c:pt>
                <c:pt idx="6">
                  <c:v>11.052631578947368</c:v>
                </c:pt>
                <c:pt idx="7">
                  <c:v>10.36392405063291</c:v>
                </c:pt>
                <c:pt idx="8">
                  <c:v>12.241887905604722</c:v>
                </c:pt>
                <c:pt idx="9">
                  <c:v>11.430793157076206</c:v>
                </c:pt>
                <c:pt idx="10">
                  <c:v>8.8587390263367904</c:v>
                </c:pt>
                <c:pt idx="11">
                  <c:v>15.832710978342046</c:v>
                </c:pt>
              </c:numCache>
            </c:numRef>
          </c:val>
          <c:smooth val="0"/>
          <c:extLst>
            <c:ext xmlns:c16="http://schemas.microsoft.com/office/drawing/2014/chart" uri="{C3380CC4-5D6E-409C-BE32-E72D297353CC}">
              <c16:uniqueId val="{00000002-F4F1-4831-996A-013211CA5DC2}"/>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CUIDADOS!$B$3</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CUIDADOS!$C$2:$N$2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CUIDADOS!$C$3:$N$3</c15:sqref>
                        </c15:formulaRef>
                      </c:ext>
                    </c:extLst>
                    <c:numCache>
                      <c:formatCode>_-* #,##0.0_-;\-* #,##0.0_-;_-* "-"??_-;_-@_-</c:formatCode>
                      <c:ptCount val="12"/>
                      <c:pt idx="0">
                        <c:v>12.273276904474002</c:v>
                      </c:pt>
                      <c:pt idx="1">
                        <c:v>12.468827930174562</c:v>
                      </c:pt>
                      <c:pt idx="2">
                        <c:v>14.585834333733494</c:v>
                      </c:pt>
                      <c:pt idx="3">
                        <c:v>13.703284258210646</c:v>
                      </c:pt>
                      <c:pt idx="4">
                        <c:v>10.784313725490195</c:v>
                      </c:pt>
                      <c:pt idx="5">
                        <c:v>9.2017738359201786</c:v>
                      </c:pt>
                      <c:pt idx="6">
                        <c:v>8.4352078239608819</c:v>
                      </c:pt>
                      <c:pt idx="7">
                        <c:v>7.3636874648679029</c:v>
                      </c:pt>
                      <c:pt idx="8">
                        <c:v>9.4557449147883439</c:v>
                      </c:pt>
                      <c:pt idx="9">
                        <c:v>8.7815587266739854</c:v>
                      </c:pt>
                      <c:pt idx="10">
                        <c:v>6.403940886699508</c:v>
                      </c:pt>
                      <c:pt idx="11">
                        <c:v>11.528429838288995</c:v>
                      </c:pt>
                    </c:numCache>
                  </c:numRef>
                </c:val>
                <c:smooth val="0"/>
                <c:extLst>
                  <c:ext xmlns:c16="http://schemas.microsoft.com/office/drawing/2014/chart" uri="{C3380CC4-5D6E-409C-BE32-E72D297353CC}">
                    <c16:uniqueId val="{00000003-F4F1-4831-996A-013211CA5DC2}"/>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_-* #,##0.0_-;\-* #,##0.0_-;_-* &quot;-&quot;??_-;_-@_-"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_-* #,##0.0_-;\-* #,##0.0_-;_-* &quot;-&quot;??_-;_-@_-" sourceLinked="1"/>
        <c:majorTickMark val="out"/>
        <c:minorTickMark val="none"/>
        <c:tickLblPos val="nextTo"/>
        <c:crossAx val="357256904"/>
        <c:crosses val="max"/>
        <c:crossBetween val="between"/>
      </c:valAx>
      <c:catAx>
        <c:axId val="357256904"/>
        <c:scaling>
          <c:orientation val="minMax"/>
        </c:scaling>
        <c:delete val="1"/>
        <c:axPos val="b"/>
        <c:numFmt formatCode="General" sourceLinked="1"/>
        <c:majorTickMark val="out"/>
        <c:minorTickMark val="none"/>
        <c:tickLblPos val="nextTo"/>
        <c:crossAx val="357252640"/>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a:t>Población (%) viviendo en hogares con baja intensidad en el empleo</a:t>
            </a:r>
          </a:p>
        </c:rich>
      </c:tx>
      <c:layout>
        <c:manualLayout>
          <c:xMode val="edge"/>
          <c:yMode val="edge"/>
          <c:x val="0.17044775582410571"/>
          <c:y val="5.233842912193835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strRef>
              <c:f>POBREZA!$B$21</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Pt>
            <c:idx val="3"/>
            <c:invertIfNegative val="0"/>
            <c:bubble3D val="0"/>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B70C-4405-8AE1-06EF8EB4B118}"/>
              </c:ext>
            </c:extLst>
          </c:dPt>
          <c:dPt>
            <c:idx val="10"/>
            <c:invertIfNegative val="0"/>
            <c:bubble3D val="0"/>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B70C-4405-8AE1-06EF8EB4B118}"/>
              </c:ext>
            </c:extLst>
          </c:dPt>
          <c:dPt>
            <c:idx val="11"/>
            <c:invertIfNegative val="0"/>
            <c:bubble3D val="0"/>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0FF4-48C7-AD93-AC588099E186}"/>
              </c:ext>
            </c:extLst>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POBREZA!$C$21:$N$21</c:f>
              <c:numCache>
                <c:formatCode>#,##0.0</c:formatCode>
                <c:ptCount val="12"/>
                <c:pt idx="0">
                  <c:v>1.1999999999999997</c:v>
                </c:pt>
                <c:pt idx="1">
                  <c:v>0.20000000000000018</c:v>
                </c:pt>
                <c:pt idx="2">
                  <c:v>0.70000000000000018</c:v>
                </c:pt>
                <c:pt idx="3">
                  <c:v>-0.19999999999999929</c:v>
                </c:pt>
                <c:pt idx="4">
                  <c:v>1.3000000000000007</c:v>
                </c:pt>
                <c:pt idx="5">
                  <c:v>0.39999999999999947</c:v>
                </c:pt>
                <c:pt idx="6">
                  <c:v>1.7999999999999989</c:v>
                </c:pt>
                <c:pt idx="7">
                  <c:v>3.6000000000000005</c:v>
                </c:pt>
                <c:pt idx="8">
                  <c:v>0.40000000000000036</c:v>
                </c:pt>
                <c:pt idx="9">
                  <c:v>-9.9999999999999645E-2</c:v>
                </c:pt>
                <c:pt idx="10">
                  <c:v>-4.2</c:v>
                </c:pt>
                <c:pt idx="11">
                  <c:v>-2.6176782620259562</c:v>
                </c:pt>
              </c:numCache>
            </c:numRef>
          </c:val>
          <c:extLst>
            <c:ext xmlns:c16="http://schemas.microsoft.com/office/drawing/2014/chart" uri="{C3380CC4-5D6E-409C-BE32-E72D297353CC}">
              <c16:uniqueId val="{00000000-B70C-4405-8AE1-06EF8EB4B118}"/>
            </c:ext>
          </c:extLst>
        </c:ser>
        <c:dLbls>
          <c:showLegendKey val="0"/>
          <c:showVal val="0"/>
          <c:showCatName val="0"/>
          <c:showSerName val="0"/>
          <c:showPercent val="0"/>
          <c:showBubbleSize val="0"/>
        </c:dLbls>
        <c:gapWidth val="150"/>
        <c:axId val="799788400"/>
        <c:axId val="799782824"/>
      </c:barChart>
      <c:lineChart>
        <c:grouping val="standard"/>
        <c:varyColors val="0"/>
        <c:ser>
          <c:idx val="0"/>
          <c:order val="0"/>
          <c:tx>
            <c:strRef>
              <c:f>POBREZA!$B$19</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dPt>
            <c:idx val="0"/>
            <c:marker>
              <c:symbol val="circle"/>
              <c:size val="5"/>
              <c:spPr>
                <a:solidFill>
                  <a:sysClr val="window" lastClr="FFFFFF"/>
                </a:solidFill>
                <a:ln w="12700" cap="flat" cmpd="sng" algn="ctr">
                  <a:solidFill>
                    <a:srgbClr val="A5A5A5"/>
                  </a:solidFill>
                  <a:prstDash val="solid"/>
                  <a:miter lim="800000"/>
                </a:ln>
                <a:effectLst/>
              </c:spPr>
            </c:marker>
            <c:bubble3D val="0"/>
            <c:spPr>
              <a:ln w="12700" cap="flat" cmpd="sng" algn="ctr">
                <a:solidFill>
                  <a:srgbClr val="A5A5A5"/>
                </a:solidFill>
                <a:prstDash val="solid"/>
                <a:miter lim="800000"/>
              </a:ln>
              <a:effectLst/>
            </c:spPr>
            <c:extLst>
              <c:ext xmlns:c16="http://schemas.microsoft.com/office/drawing/2014/chart" uri="{C3380CC4-5D6E-409C-BE32-E72D297353CC}">
                <c16:uniqueId val="{00000002-B70C-4405-8AE1-06EF8EB4B118}"/>
              </c:ext>
            </c:extLst>
          </c:dPt>
          <c:cat>
            <c:strRef>
              <c:f>POBREZA!$C$2:$N$2</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 (ND)</c:v>
                </c:pt>
              </c:strCache>
            </c:strRef>
          </c:cat>
          <c:val>
            <c:numRef>
              <c:f>POBREZA!$C$19:$N$19</c:f>
              <c:numCache>
                <c:formatCode>_-* #,##0.0_-;\-* #,##0.0_-;_-* "-"??_-;_-@_-</c:formatCode>
                <c:ptCount val="12"/>
                <c:pt idx="0">
                  <c:v>2.2000000000000002</c:v>
                </c:pt>
                <c:pt idx="1">
                  <c:v>5.0999999999999996</c:v>
                </c:pt>
                <c:pt idx="2">
                  <c:v>4.0999999999999996</c:v>
                </c:pt>
                <c:pt idx="3">
                  <c:v>5.6</c:v>
                </c:pt>
                <c:pt idx="4">
                  <c:v>4.5999999999999996</c:v>
                </c:pt>
                <c:pt idx="5">
                  <c:v>5.7</c:v>
                </c:pt>
                <c:pt idx="6">
                  <c:v>10.3</c:v>
                </c:pt>
                <c:pt idx="7">
                  <c:v>7.3</c:v>
                </c:pt>
                <c:pt idx="8">
                  <c:v>4.8</c:v>
                </c:pt>
                <c:pt idx="9">
                  <c:v>7</c:v>
                </c:pt>
                <c:pt idx="10">
                  <c:v>10</c:v>
                </c:pt>
                <c:pt idx="11">
                  <c:v>8.7931995538824221</c:v>
                </c:pt>
              </c:numCache>
            </c:numRef>
          </c:val>
          <c:smooth val="0"/>
          <c:extLst>
            <c:ext xmlns:c16="http://schemas.microsoft.com/office/drawing/2014/chart" uri="{C3380CC4-5D6E-409C-BE32-E72D297353CC}">
              <c16:uniqueId val="{00000003-B70C-4405-8AE1-06EF8EB4B118}"/>
            </c:ext>
          </c:extLst>
        </c:ser>
        <c:ser>
          <c:idx val="1"/>
          <c:order val="1"/>
          <c:tx>
            <c:strRef>
              <c:f>POBREZA!$B$20</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val>
            <c:numRef>
              <c:f>POBREZA!$C$20:$N$20</c:f>
              <c:numCache>
                <c:formatCode>_-* #,##0.0_-;\-* #,##0.0_-;_-* "-"??_-;_-@_-</c:formatCode>
                <c:ptCount val="12"/>
                <c:pt idx="0">
                  <c:v>3.4</c:v>
                </c:pt>
                <c:pt idx="1">
                  <c:v>5.3</c:v>
                </c:pt>
                <c:pt idx="2">
                  <c:v>4.8</c:v>
                </c:pt>
                <c:pt idx="3">
                  <c:v>5.4</c:v>
                </c:pt>
                <c:pt idx="4">
                  <c:v>5.9</c:v>
                </c:pt>
                <c:pt idx="5">
                  <c:v>6.1</c:v>
                </c:pt>
                <c:pt idx="6">
                  <c:v>12.1</c:v>
                </c:pt>
                <c:pt idx="7">
                  <c:v>10.9</c:v>
                </c:pt>
                <c:pt idx="8">
                  <c:v>5.2</c:v>
                </c:pt>
                <c:pt idx="9">
                  <c:v>6.9</c:v>
                </c:pt>
                <c:pt idx="10">
                  <c:v>5.8</c:v>
                </c:pt>
                <c:pt idx="11">
                  <c:v>6.1755212918564659</c:v>
                </c:pt>
              </c:numCache>
            </c:numRef>
          </c:val>
          <c:smooth val="0"/>
          <c:extLst>
            <c:ext xmlns:c16="http://schemas.microsoft.com/office/drawing/2014/chart" uri="{C3380CC4-5D6E-409C-BE32-E72D297353CC}">
              <c16:uniqueId val="{00000004-B70C-4405-8AE1-06EF8EB4B118}"/>
            </c:ext>
          </c:extLst>
        </c:ser>
        <c:dLbls>
          <c:showLegendKey val="0"/>
          <c:showVal val="0"/>
          <c:showCatName val="0"/>
          <c:showSerName val="0"/>
          <c:showPercent val="0"/>
          <c:showBubbleSize val="0"/>
        </c:dLbls>
        <c:marker val="1"/>
        <c:smooth val="0"/>
        <c:axId val="799788400"/>
        <c:axId val="799782824"/>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Población inactiva cuya situación de inactividad es "labores del hogar" (%)</a:t>
            </a:r>
          </a:p>
        </c:rich>
      </c:tx>
      <c:layout>
        <c:manualLayout>
          <c:xMode val="edge"/>
          <c:yMode val="edge"/>
          <c:x val="0.14875620715278987"/>
          <c:y val="2.8247998499734629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CUIDADOS!$B$11</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cat>
            <c:numRef>
              <c:f>CUIDADOS!$C$7:$N$7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CUIDADOS!$C$11:$N$11</c:f>
              <c:numCache>
                <c:formatCode>_-* #,##0.0_-;\-* #,##0.0_-;_-* "-"??_-;_-@_-</c:formatCode>
                <c:ptCount val="12"/>
                <c:pt idx="0">
                  <c:v>30.8557394133496</c:v>
                </c:pt>
                <c:pt idx="1">
                  <c:v>31.369491958574717</c:v>
                </c:pt>
                <c:pt idx="2">
                  <c:v>29.696111696905064</c:v>
                </c:pt>
                <c:pt idx="3">
                  <c:v>26.476087467897962</c:v>
                </c:pt>
                <c:pt idx="4">
                  <c:v>27.350206330188389</c:v>
                </c:pt>
                <c:pt idx="5">
                  <c:v>27.129522482928774</c:v>
                </c:pt>
                <c:pt idx="6">
                  <c:v>25.805682396253612</c:v>
                </c:pt>
                <c:pt idx="7">
                  <c:v>25.104258011512851</c:v>
                </c:pt>
                <c:pt idx="8">
                  <c:v>26.626774890434604</c:v>
                </c:pt>
                <c:pt idx="9">
                  <c:v>22.251327072426456</c:v>
                </c:pt>
                <c:pt idx="10">
                  <c:v>19.432146611948703</c:v>
                </c:pt>
                <c:pt idx="11">
                  <c:v>18.886049898172473</c:v>
                </c:pt>
              </c:numCache>
            </c:numRef>
          </c:val>
          <c:extLst>
            <c:ext xmlns:c16="http://schemas.microsoft.com/office/drawing/2014/chart" uri="{C3380CC4-5D6E-409C-BE32-E72D297353CC}">
              <c16:uniqueId val="{00000005-106C-4F14-AE1C-66B3D26461E3}"/>
            </c:ext>
          </c:extLst>
        </c:ser>
        <c:dLbls>
          <c:showLegendKey val="0"/>
          <c:showVal val="0"/>
          <c:showCatName val="0"/>
          <c:showSerName val="0"/>
          <c:showPercent val="0"/>
          <c:showBubbleSize val="0"/>
        </c:dLbls>
        <c:gapWidth val="150"/>
        <c:axId val="799788400"/>
        <c:axId val="799782824"/>
      </c:barChart>
      <c:lineChart>
        <c:grouping val="standard"/>
        <c:varyColors val="0"/>
        <c:ser>
          <c:idx val="2"/>
          <c:order val="2"/>
          <c:tx>
            <c:strRef>
              <c:f>CUIDADOS!$B$10</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CUIDADOS!$C$7:$N$7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CUIDADOS!$C$10:$N$10</c:f>
              <c:numCache>
                <c:formatCode>_-* #,##0.0_-;\-* #,##0.0_-;_-* "-"??_-;_-@_-</c:formatCode>
                <c:ptCount val="12"/>
                <c:pt idx="0">
                  <c:v>36.578313253012048</c:v>
                </c:pt>
                <c:pt idx="1">
                  <c:v>35.617096206178964</c:v>
                </c:pt>
                <c:pt idx="2">
                  <c:v>34.00623666502544</c:v>
                </c:pt>
                <c:pt idx="3">
                  <c:v>33.014354066985646</c:v>
                </c:pt>
                <c:pt idx="4">
                  <c:v>33.604954367666231</c:v>
                </c:pt>
                <c:pt idx="5">
                  <c:v>32.227163872733492</c:v>
                </c:pt>
                <c:pt idx="6">
                  <c:v>30.876726002329065</c:v>
                </c:pt>
                <c:pt idx="7">
                  <c:v>30.602883355176935</c:v>
                </c:pt>
                <c:pt idx="8">
                  <c:v>31.415715892656277</c:v>
                </c:pt>
                <c:pt idx="9">
                  <c:v>28.63083813179782</c:v>
                </c:pt>
                <c:pt idx="10">
                  <c:v>28.114917806114608</c:v>
                </c:pt>
                <c:pt idx="11">
                  <c:v>25.892267019167214</c:v>
                </c:pt>
              </c:numCache>
            </c:numRef>
          </c:val>
          <c:smooth val="0"/>
          <c:extLst>
            <c:ext xmlns:c16="http://schemas.microsoft.com/office/drawing/2014/chart" uri="{C3380CC4-5D6E-409C-BE32-E72D297353CC}">
              <c16:uniqueId val="{00000002-106C-4F14-AE1C-66B3D26461E3}"/>
            </c:ext>
          </c:extLst>
        </c:ser>
        <c:ser>
          <c:idx val="1"/>
          <c:order val="1"/>
          <c:tx>
            <c:strRef>
              <c:f>CUIDADOS!$B$9</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CUIDADOS!$C$7:$N$7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CUIDADOS!$C$9:$N$9</c:f>
              <c:numCache>
                <c:formatCode>_-* #,##0.0_-;\-* #,##0.0_-;_-* "-"??_-;_-@_-</c:formatCode>
                <c:ptCount val="12"/>
                <c:pt idx="0">
                  <c:v>5.7225738396624477</c:v>
                </c:pt>
                <c:pt idx="1">
                  <c:v>4.2476042476042464</c:v>
                </c:pt>
                <c:pt idx="2">
                  <c:v>4.3101249681203768</c:v>
                </c:pt>
                <c:pt idx="3">
                  <c:v>6.5382665990876827</c:v>
                </c:pt>
                <c:pt idx="4">
                  <c:v>6.2547480374778432</c:v>
                </c:pt>
                <c:pt idx="5">
                  <c:v>5.0976413898047177</c:v>
                </c:pt>
                <c:pt idx="6">
                  <c:v>5.0710436060754533</c:v>
                </c:pt>
                <c:pt idx="7">
                  <c:v>5.4986253436640835</c:v>
                </c:pt>
                <c:pt idx="8">
                  <c:v>4.788941002221673</c:v>
                </c:pt>
                <c:pt idx="9">
                  <c:v>6.379511059371362</c:v>
                </c:pt>
                <c:pt idx="10">
                  <c:v>8.6827711941659071</c:v>
                </c:pt>
                <c:pt idx="11">
                  <c:v>7.0062171209947399</c:v>
                </c:pt>
              </c:numCache>
            </c:numRef>
          </c:val>
          <c:smooth val="0"/>
          <c:extLst>
            <c:ext xmlns:c16="http://schemas.microsoft.com/office/drawing/2014/chart" uri="{C3380CC4-5D6E-409C-BE32-E72D297353CC}">
              <c16:uniqueId val="{00000001-106C-4F14-AE1C-66B3D26461E3}"/>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CUIDADOS!$B$8</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CUIDADOS!$C$7:$N$7</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CUIDADOS!$C$8:$N$8</c15:sqref>
                        </c15:formulaRef>
                      </c:ext>
                    </c:extLst>
                    <c:numCache>
                      <c:formatCode>_-* #,##0.0_-;\-* #,##0.0_-;_-* "-"??_-;_-@_-</c:formatCode>
                      <c:ptCount val="12"/>
                      <c:pt idx="0">
                        <c:v>24.857741838873913</c:v>
                      </c:pt>
                      <c:pt idx="1">
                        <c:v>23.642298941537245</c:v>
                      </c:pt>
                      <c:pt idx="2">
                        <c:v>22.378669862192929</c:v>
                      </c:pt>
                      <c:pt idx="3">
                        <c:v>22.596442134719165</c:v>
                      </c:pt>
                      <c:pt idx="4">
                        <c:v>22.931957944852211</c:v>
                      </c:pt>
                      <c:pt idx="5">
                        <c:v>21.289202165696192</c:v>
                      </c:pt>
                      <c:pt idx="6">
                        <c:v>20.447790766792153</c:v>
                      </c:pt>
                      <c:pt idx="7">
                        <c:v>20.631308133781911</c:v>
                      </c:pt>
                      <c:pt idx="8">
                        <c:v>20.916877554993185</c:v>
                      </c:pt>
                      <c:pt idx="9">
                        <c:v>19.558210087220328</c:v>
                      </c:pt>
                      <c:pt idx="10">
                        <c:v>20.28998807011104</c:v>
                      </c:pt>
                      <c:pt idx="11">
                        <c:v>18.164940394762557</c:v>
                      </c:pt>
                    </c:numCache>
                  </c:numRef>
                </c:val>
                <c:smooth val="0"/>
                <c:extLst>
                  <c:ext xmlns:c16="http://schemas.microsoft.com/office/drawing/2014/chart" uri="{C3380CC4-5D6E-409C-BE32-E72D297353CC}">
                    <c16:uniqueId val="{00000003-106C-4F14-AE1C-66B3D26461E3}"/>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_-* #,##0.0_-;\-* #,##0.0_-;_-* &quot;-&quot;??_-;_-@_-"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Tiempo dedicado al hogar y la familia en un día promedio (horas y minutos)</a:t>
            </a:r>
          </a:p>
        </c:rich>
      </c:tx>
      <c:layout>
        <c:manualLayout>
          <c:xMode val="edge"/>
          <c:yMode val="edge"/>
          <c:x val="0.15604535908594847"/>
          <c:y val="3.7443640489497783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CUIDADOS!$B$16</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cat>
            <c:numRef>
              <c:f>CUIDADOS!$C$12:$N$12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CUIDADOS!$C$16:$N$16</c:f>
              <c:numCache>
                <c:formatCode>General</c:formatCode>
                <c:ptCount val="12"/>
                <c:pt idx="0" formatCode="[$-F400]h:mm:ss\ AM/PM">
                  <c:v>8.1249999999999989E-2</c:v>
                </c:pt>
              </c:numCache>
            </c:numRef>
          </c:val>
          <c:extLst xmlns:c15="http://schemas.microsoft.com/office/drawing/2012/chart">
            <c:ext xmlns:c16="http://schemas.microsoft.com/office/drawing/2014/chart" uri="{C3380CC4-5D6E-409C-BE32-E72D297353CC}">
              <c16:uniqueId val="{00000000-F405-4DF2-BF81-2C997E0A53DE}"/>
            </c:ext>
          </c:extLst>
        </c:ser>
        <c:dLbls>
          <c:showLegendKey val="0"/>
          <c:showVal val="0"/>
          <c:showCatName val="0"/>
          <c:showSerName val="0"/>
          <c:showPercent val="0"/>
          <c:showBubbleSize val="0"/>
        </c:dLbls>
        <c:gapWidth val="150"/>
        <c:axId val="357256904"/>
        <c:axId val="357252640"/>
        <c:extLst/>
      </c:barChart>
      <c:lineChart>
        <c:grouping val="standard"/>
        <c:varyColors val="0"/>
        <c:ser>
          <c:idx val="1"/>
          <c:order val="1"/>
          <c:tx>
            <c:strRef>
              <c:f>CUIDADOS!$B$14</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CUIDADOS!$C$12:$N$12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CUIDADOS!$C$14:$N$14</c:f>
              <c:numCache>
                <c:formatCode>General</c:formatCode>
                <c:ptCount val="12"/>
                <c:pt idx="0" formatCode="[$-F400]h:mm:ss\ AM/PM">
                  <c:v>7.7083333333333337E-2</c:v>
                </c:pt>
              </c:numCache>
            </c:numRef>
          </c:val>
          <c:smooth val="0"/>
          <c:extLst>
            <c:ext xmlns:c16="http://schemas.microsoft.com/office/drawing/2014/chart" uri="{C3380CC4-5D6E-409C-BE32-E72D297353CC}">
              <c16:uniqueId val="{00000001-F405-4DF2-BF81-2C997E0A53DE}"/>
            </c:ext>
          </c:extLst>
        </c:ser>
        <c:ser>
          <c:idx val="2"/>
          <c:order val="2"/>
          <c:tx>
            <c:strRef>
              <c:f>CUIDADOS!$B$15</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CUIDADOS!$C$12:$N$12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CUIDADOS!$C$15:$N$15</c:f>
              <c:numCache>
                <c:formatCode>General</c:formatCode>
                <c:ptCount val="12"/>
                <c:pt idx="0" formatCode="[$-F400]h:mm:ss\ AM/PM">
                  <c:v>0.15833333333333333</c:v>
                </c:pt>
              </c:numCache>
            </c:numRef>
          </c:val>
          <c:smooth val="0"/>
          <c:extLst>
            <c:ext xmlns:c16="http://schemas.microsoft.com/office/drawing/2014/chart" uri="{C3380CC4-5D6E-409C-BE32-E72D297353CC}">
              <c16:uniqueId val="{00000002-F405-4DF2-BF81-2C997E0A53DE}"/>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CUIDADOS!$B$13</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CUIDADOS!$C$12:$N$12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CUIDADOS!$C$13:$N$13</c15:sqref>
                        </c15:formulaRef>
                      </c:ext>
                    </c:extLst>
                    <c:numCache>
                      <c:formatCode>General</c:formatCode>
                      <c:ptCount val="12"/>
                      <c:pt idx="0" formatCode="[$-F400]h:mm:ss\ AM/PM">
                        <c:v>0.12013888888888889</c:v>
                      </c:pt>
                    </c:numCache>
                  </c:numRef>
                </c:val>
                <c:smooth val="0"/>
                <c:extLst>
                  <c:ext xmlns:c16="http://schemas.microsoft.com/office/drawing/2014/chart" uri="{C3380CC4-5D6E-409C-BE32-E72D297353CC}">
                    <c16:uniqueId val="{00000003-F405-4DF2-BF81-2C997E0A53DE}"/>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F400]h:mm:ss\ AM/PM"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F400]h:mm:ss\ AM/PM" sourceLinked="1"/>
        <c:majorTickMark val="out"/>
        <c:minorTickMark val="none"/>
        <c:tickLblPos val="nextTo"/>
        <c:crossAx val="357256904"/>
        <c:crosses val="max"/>
        <c:crossBetween val="between"/>
      </c:valAx>
      <c:catAx>
        <c:axId val="357256904"/>
        <c:scaling>
          <c:orientation val="minMax"/>
        </c:scaling>
        <c:delete val="1"/>
        <c:axPos val="b"/>
        <c:numFmt formatCode="General" sourceLinked="1"/>
        <c:majorTickMark val="out"/>
        <c:minorTickMark val="none"/>
        <c:tickLblPos val="nextTo"/>
        <c:crossAx val="357252640"/>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Esperanza</a:t>
            </a:r>
            <a:r>
              <a:rPr lang="es-ES" baseline="0"/>
              <a:t> de vida al nacer</a:t>
            </a:r>
            <a:endParaRPr lang="es-ES"/>
          </a:p>
        </c:rich>
      </c:tx>
      <c:layout>
        <c:manualLayout>
          <c:xMode val="edge"/>
          <c:yMode val="edge"/>
          <c:x val="0.23020989610176776"/>
          <c:y val="3.28458194946162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SALUD!$B$6</c:f>
              <c:strCache>
                <c:ptCount val="1"/>
                <c:pt idx="0">
                  <c:v>Brecha (años)</c:v>
                </c:pt>
              </c:strCache>
            </c:strRef>
          </c:tx>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SALUD!$C$2:$N$2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SALUD!$C$6:$N$6</c:f>
              <c:numCache>
                <c:formatCode>_(* #,##0.00_);_(* \(#,##0.00\);_(* "-"??_);_(@_)</c:formatCode>
                <c:ptCount val="12"/>
                <c:pt idx="0">
                  <c:v>6.2800000000000011</c:v>
                </c:pt>
                <c:pt idx="1">
                  <c:v>6.0100000000000051</c:v>
                </c:pt>
                <c:pt idx="2">
                  <c:v>5.7399999999999949</c:v>
                </c:pt>
                <c:pt idx="3">
                  <c:v>5.7999999999999972</c:v>
                </c:pt>
                <c:pt idx="4">
                  <c:v>5.7199999999999989</c:v>
                </c:pt>
                <c:pt idx="5">
                  <c:v>5.7999999999999972</c:v>
                </c:pt>
                <c:pt idx="6">
                  <c:v>5.6300000000000097</c:v>
                </c:pt>
                <c:pt idx="7">
                  <c:v>5.1899999999999977</c:v>
                </c:pt>
                <c:pt idx="8">
                  <c:v>5.6099999999999994</c:v>
                </c:pt>
                <c:pt idx="9">
                  <c:v>5.1999999999999886</c:v>
                </c:pt>
                <c:pt idx="10">
                  <c:v>6</c:v>
                </c:pt>
                <c:pt idx="11">
                  <c:v>5.8499999999999943</c:v>
                </c:pt>
              </c:numCache>
            </c:numRef>
          </c:val>
          <c:extLst xmlns:c15="http://schemas.microsoft.com/office/drawing/2012/chart">
            <c:ext xmlns:c16="http://schemas.microsoft.com/office/drawing/2014/chart" uri="{C3380CC4-5D6E-409C-BE32-E72D297353CC}">
              <c16:uniqueId val="{00000000-7116-4B44-AF2F-E90D89CA5781}"/>
            </c:ext>
          </c:extLst>
        </c:ser>
        <c:dLbls>
          <c:showLegendKey val="0"/>
          <c:showVal val="0"/>
          <c:showCatName val="0"/>
          <c:showSerName val="0"/>
          <c:showPercent val="0"/>
          <c:showBubbleSize val="0"/>
        </c:dLbls>
        <c:gapWidth val="150"/>
        <c:axId val="799788400"/>
        <c:axId val="799782824"/>
        <c:extLst/>
      </c:barChart>
      <c:lineChart>
        <c:grouping val="standard"/>
        <c:varyColors val="0"/>
        <c:ser>
          <c:idx val="1"/>
          <c:order val="1"/>
          <c:tx>
            <c:strRef>
              <c:f>SALUD!$B$4</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SALUD!$C$2:$N$2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SALUD!$C$4:$N$4</c:f>
              <c:numCache>
                <c:formatCode>_(* #,##0.00_);_(* \(#,##0.00\);_(* "-"??_);_(@_)</c:formatCode>
                <c:ptCount val="12"/>
                <c:pt idx="0">
                  <c:v>80</c:v>
                </c:pt>
                <c:pt idx="1">
                  <c:v>80.239999999999995</c:v>
                </c:pt>
                <c:pt idx="2">
                  <c:v>80.34</c:v>
                </c:pt>
                <c:pt idx="3">
                  <c:v>80.790000000000006</c:v>
                </c:pt>
                <c:pt idx="4">
                  <c:v>81</c:v>
                </c:pt>
                <c:pt idx="5">
                  <c:v>80.66</c:v>
                </c:pt>
                <c:pt idx="6">
                  <c:v>81.3</c:v>
                </c:pt>
                <c:pt idx="7">
                  <c:v>81.44</c:v>
                </c:pt>
                <c:pt idx="8">
                  <c:v>81.62</c:v>
                </c:pt>
                <c:pt idx="9">
                  <c:v>82.12</c:v>
                </c:pt>
                <c:pt idx="10">
                  <c:v>79</c:v>
                </c:pt>
                <c:pt idx="11">
                  <c:v>81.37</c:v>
                </c:pt>
              </c:numCache>
            </c:numRef>
          </c:val>
          <c:smooth val="0"/>
          <c:extLst>
            <c:ext xmlns:c16="http://schemas.microsoft.com/office/drawing/2014/chart" uri="{C3380CC4-5D6E-409C-BE32-E72D297353CC}">
              <c16:uniqueId val="{00000001-7116-4B44-AF2F-E90D89CA5781}"/>
            </c:ext>
          </c:extLst>
        </c:ser>
        <c:ser>
          <c:idx val="2"/>
          <c:order val="2"/>
          <c:tx>
            <c:strRef>
              <c:f>SALUD!$B$5</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SALUD!$C$2:$N$2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SALUD!$C$5:$N$5</c:f>
              <c:numCache>
                <c:formatCode>_(* #,##0.00_);_(* \(#,##0.00\);_(* "-"??_);_(@_)</c:formatCode>
                <c:ptCount val="12"/>
                <c:pt idx="0">
                  <c:v>86.28</c:v>
                </c:pt>
                <c:pt idx="1">
                  <c:v>86.25</c:v>
                </c:pt>
                <c:pt idx="2">
                  <c:v>86.08</c:v>
                </c:pt>
                <c:pt idx="3">
                  <c:v>86.59</c:v>
                </c:pt>
                <c:pt idx="4">
                  <c:v>86.72</c:v>
                </c:pt>
                <c:pt idx="5">
                  <c:v>86.46</c:v>
                </c:pt>
                <c:pt idx="6">
                  <c:v>86.93</c:v>
                </c:pt>
                <c:pt idx="7">
                  <c:v>86.63</c:v>
                </c:pt>
                <c:pt idx="8">
                  <c:v>87.23</c:v>
                </c:pt>
                <c:pt idx="9">
                  <c:v>87.32</c:v>
                </c:pt>
                <c:pt idx="10">
                  <c:v>85</c:v>
                </c:pt>
                <c:pt idx="11">
                  <c:v>87.22</c:v>
                </c:pt>
              </c:numCache>
            </c:numRef>
          </c:val>
          <c:smooth val="0"/>
          <c:extLst>
            <c:ext xmlns:c16="http://schemas.microsoft.com/office/drawing/2014/chart" uri="{C3380CC4-5D6E-409C-BE32-E72D297353CC}">
              <c16:uniqueId val="{00000002-7116-4B44-AF2F-E90D89CA5781}"/>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SALUD!$B$3</c15:sqref>
                        </c15:formulaRef>
                      </c:ext>
                    </c:extLst>
                    <c:strCache>
                      <c:ptCount val="1"/>
                      <c:pt idx="0">
                        <c:v>Total</c:v>
                      </c:pt>
                    </c:strCache>
                  </c:strRef>
                </c:tx>
                <c:spPr>
                  <a:ln w="28575" cap="rnd">
                    <a:solidFill>
                      <a:schemeClr val="accent2">
                        <a:tint val="58000"/>
                      </a:schemeClr>
                    </a:solidFill>
                    <a:round/>
                  </a:ln>
                  <a:effectLst/>
                </c:spPr>
                <c:marker>
                  <c:symbol val="circle"/>
                  <c:size val="5"/>
                  <c:spPr>
                    <a:solidFill>
                      <a:sysClr val="window" lastClr="FFFFFF"/>
                    </a:solidFill>
                    <a:ln w="12700" cap="flat" cmpd="sng" algn="ctr">
                      <a:solidFill>
                        <a:srgbClr val="FFC000"/>
                      </a:solidFill>
                      <a:prstDash val="solid"/>
                      <a:miter lim="800000"/>
                    </a:ln>
                    <a:effectLst/>
                  </c:spPr>
                </c:marker>
                <c:cat>
                  <c:numRef>
                    <c:extLst>
                      <c:ext uri="{02D57815-91ED-43cb-92C2-25804820EDAC}">
                        <c15:formulaRef>
                          <c15:sqref>SALUD!$C$2:$N$2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SALUD!$C$3:$N$3</c15:sqref>
                        </c15:formulaRef>
                      </c:ext>
                    </c:extLst>
                    <c:numCache>
                      <c:formatCode>_(* #,##0.00_);_(* \(#,##0.00\);_(* "-"??_);_(@_)</c:formatCode>
                      <c:ptCount val="12"/>
                      <c:pt idx="0">
                        <c:v>83.42</c:v>
                      </c:pt>
                      <c:pt idx="1">
                        <c:v>83.53</c:v>
                      </c:pt>
                      <c:pt idx="2">
                        <c:v>83.49</c:v>
                      </c:pt>
                      <c:pt idx="3">
                        <c:v>83.98</c:v>
                      </c:pt>
                      <c:pt idx="4">
                        <c:v>84.14</c:v>
                      </c:pt>
                      <c:pt idx="5">
                        <c:v>83.82</c:v>
                      </c:pt>
                      <c:pt idx="6">
                        <c:v>84.39</c:v>
                      </c:pt>
                      <c:pt idx="7">
                        <c:v>84.29</c:v>
                      </c:pt>
                      <c:pt idx="8">
                        <c:v>84.68</c:v>
                      </c:pt>
                      <c:pt idx="9">
                        <c:v>84.98</c:v>
                      </c:pt>
                      <c:pt idx="10">
                        <c:v>82.18</c:v>
                      </c:pt>
                      <c:pt idx="11">
                        <c:v>84.55</c:v>
                      </c:pt>
                    </c:numCache>
                  </c:numRef>
                </c:val>
                <c:smooth val="0"/>
                <c:extLst>
                  <c:ext xmlns:c16="http://schemas.microsoft.com/office/drawing/2014/chart" uri="{C3380CC4-5D6E-409C-BE32-E72D297353CC}">
                    <c16:uniqueId val="{00000003-7116-4B44-AF2F-E90D89CA5781}"/>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majorUnit val="2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Esperanza de vida en buena salud</a:t>
            </a:r>
          </a:p>
        </c:rich>
      </c:tx>
      <c:layout>
        <c:manualLayout>
          <c:xMode val="edge"/>
          <c:yMode val="edge"/>
          <c:x val="0.23020989610176776"/>
          <c:y val="3.28458194946162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strRef>
              <c:f>SALUD!$B$10</c:f>
              <c:strCache>
                <c:ptCount val="1"/>
                <c:pt idx="0">
                  <c:v>Mujeres</c:v>
                </c:pt>
              </c:strCache>
            </c:strRef>
          </c:tx>
          <c:spPr>
            <a:solidFill>
              <a:sysClr val="window" lastClr="FFFFFF"/>
            </a:solidFill>
            <a:ln w="12700" cap="flat" cmpd="sng" algn="ctr">
              <a:solidFill>
                <a:sysClr val="windowText" lastClr="000000"/>
              </a:solidFill>
              <a:prstDash val="solid"/>
              <a:miter lim="800000"/>
            </a:ln>
            <a:effectLst/>
          </c:spPr>
          <c:invertIfNegative val="0"/>
          <c:cat>
            <c:numRef>
              <c:f>SALUD!$C$7:$N$7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SALUD!$C$10:$N$10</c:f>
              <c:numCache>
                <c:formatCode>_-* #,##0.0_-;\-* #,##0.0_-;_-* "-"??_-;_-@_-</c:formatCode>
                <c:ptCount val="12"/>
                <c:pt idx="2">
                  <c:v>63.32</c:v>
                </c:pt>
                <c:pt idx="7">
                  <c:v>61.65</c:v>
                </c:pt>
                <c:pt idx="11">
                  <c:v>61.990920863109864</c:v>
                </c:pt>
              </c:numCache>
            </c:numRef>
          </c:val>
          <c:extLst>
            <c:ext xmlns:c16="http://schemas.microsoft.com/office/drawing/2014/chart" uri="{C3380CC4-5D6E-409C-BE32-E72D297353CC}">
              <c16:uniqueId val="{00000002-9C7D-4682-BD8D-9D37852E1F71}"/>
            </c:ext>
          </c:extLst>
        </c:ser>
        <c:ser>
          <c:idx val="1"/>
          <c:order val="1"/>
          <c:tx>
            <c:strRef>
              <c:f>SALUD!$B$9</c:f>
              <c:strCache>
                <c:ptCount val="1"/>
                <c:pt idx="0">
                  <c:v>Hombres</c:v>
                </c:pt>
              </c:strCache>
            </c:strRef>
          </c:tx>
          <c:spPr>
            <a:solidFill>
              <a:sysClr val="window" lastClr="FFFFFF"/>
            </a:solidFill>
            <a:ln w="12700" cap="flat" cmpd="sng" algn="ctr">
              <a:solidFill>
                <a:srgbClr val="A5A5A5"/>
              </a:solidFill>
              <a:prstDash val="solid"/>
              <a:miter lim="800000"/>
            </a:ln>
            <a:effectLst/>
          </c:spPr>
          <c:invertIfNegative val="0"/>
          <c:cat>
            <c:numRef>
              <c:f>SALUD!$C$7:$N$7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SALUD!$C$9:$N$9</c:f>
              <c:numCache>
                <c:formatCode>_-* #,##0.0_-;\-* #,##0.0_-;_-* "-"??_-;_-@_-</c:formatCode>
                <c:ptCount val="12"/>
                <c:pt idx="2">
                  <c:v>64.08</c:v>
                </c:pt>
                <c:pt idx="7">
                  <c:v>62.31</c:v>
                </c:pt>
                <c:pt idx="11">
                  <c:v>63.172283651197226</c:v>
                </c:pt>
              </c:numCache>
            </c:numRef>
          </c:val>
          <c:extLst>
            <c:ext xmlns:c16="http://schemas.microsoft.com/office/drawing/2014/chart" uri="{C3380CC4-5D6E-409C-BE32-E72D297353CC}">
              <c16:uniqueId val="{00000001-9C7D-4682-BD8D-9D37852E1F71}"/>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strRef>
                    <c:extLst>
                      <c:ext uri="{02D57815-91ED-43cb-92C2-25804820EDAC}">
                        <c15:formulaRef>
                          <c15:sqref>SALUD!$B$8</c15:sqref>
                        </c15:formulaRef>
                      </c:ext>
                    </c:extLst>
                    <c:strCache>
                      <c:ptCount val="1"/>
                      <c:pt idx="0">
                        <c:v>Total</c:v>
                      </c:pt>
                    </c:strCache>
                  </c:strRef>
                </c:tx>
                <c:spPr>
                  <a:solidFill>
                    <a:schemeClr val="accent2">
                      <a:tint val="58000"/>
                    </a:schemeClr>
                  </a:solidFill>
                  <a:ln>
                    <a:noFill/>
                  </a:ln>
                  <a:effectLst/>
                </c:spPr>
                <c:invertIfNegative val="0"/>
                <c:cat>
                  <c:numRef>
                    <c:extLst>
                      <c:ext uri="{02D57815-91ED-43cb-92C2-25804820EDAC}">
                        <c15:formulaRef>
                          <c15:sqref>SALUD!$C$7:$N$7</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SALUD!$C$8:$N$8</c15:sqref>
                        </c15:formulaRef>
                      </c:ext>
                    </c:extLst>
                    <c:numCache>
                      <c:formatCode>_-* #,##0.0_-;\-* #,##0.0_-;_-* "-"??_-;_-@_-</c:formatCode>
                      <c:ptCount val="12"/>
                      <c:pt idx="2">
                        <c:v>63.7</c:v>
                      </c:pt>
                      <c:pt idx="7">
                        <c:v>61.95</c:v>
                      </c:pt>
                      <c:pt idx="11">
                        <c:v>62.582350322133983</c:v>
                      </c:pt>
                    </c:numCache>
                  </c:numRef>
                </c:val>
                <c:extLst>
                  <c:ext xmlns:c16="http://schemas.microsoft.com/office/drawing/2014/chart" uri="{C3380CC4-5D6E-409C-BE32-E72D297353CC}">
                    <c16:uniqueId val="{00000003-9C7D-4682-BD8D-9D37852E1F71}"/>
                  </c:ext>
                </c:extLst>
              </c15:ser>
            </c15:filteredBarSeries>
          </c:ext>
        </c:extLst>
      </c:barChart>
      <c:barChart>
        <c:barDir val="col"/>
        <c:grouping val="clustered"/>
        <c:varyColors val="0"/>
        <c:ser>
          <c:idx val="3"/>
          <c:order val="3"/>
          <c:tx>
            <c:strRef>
              <c:f>SALUD!$B$11</c:f>
              <c:strCache>
                <c:ptCount val="1"/>
                <c:pt idx="0">
                  <c:v>Brecha (años)</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SALUD!$C$7:$N$7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SALUD!$C$11:$N$11</c:f>
              <c:numCache>
                <c:formatCode>_-* #,##0.0_-;\-* #,##0.0_-;_-* "-"??_-;_-@_-</c:formatCode>
                <c:ptCount val="12"/>
                <c:pt idx="2">
                  <c:v>-0.75999999999999801</c:v>
                </c:pt>
                <c:pt idx="7">
                  <c:v>-0.66000000000000369</c:v>
                </c:pt>
                <c:pt idx="11">
                  <c:v>-1.1813627880873625</c:v>
                </c:pt>
              </c:numCache>
            </c:numRef>
          </c:val>
          <c:extLst xmlns:c15="http://schemas.microsoft.com/office/drawing/2012/chart">
            <c:ext xmlns:c16="http://schemas.microsoft.com/office/drawing/2014/chart" uri="{C3380CC4-5D6E-409C-BE32-E72D297353CC}">
              <c16:uniqueId val="{00000000-9C7D-4682-BD8D-9D37852E1F71}"/>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max val="70"/>
          <c:min val="-20"/>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majorUnit val="20"/>
      </c:valAx>
      <c:valAx>
        <c:axId val="357252640"/>
        <c:scaling>
          <c:orientation val="minMax"/>
        </c:scaling>
        <c:delete val="1"/>
        <c:axPos val="r"/>
        <c:numFmt formatCode="_-* #,##0.0_-;\-* #,##0.0_-;_-* &quot;-&quot;??_-;_-@_-"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Estado de salud percibida</a:t>
            </a:r>
          </a:p>
        </c:rich>
      </c:tx>
      <c:layout>
        <c:manualLayout>
          <c:xMode val="edge"/>
          <c:yMode val="edge"/>
          <c:x val="0.23020989610176776"/>
          <c:y val="3.28458194946162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strRef>
              <c:f>SALUD!$B$15</c:f>
              <c:strCache>
                <c:ptCount val="1"/>
                <c:pt idx="0">
                  <c:v>Mujeres</c:v>
                </c:pt>
              </c:strCache>
            </c:strRef>
          </c:tx>
          <c:spPr>
            <a:solidFill>
              <a:sysClr val="window" lastClr="FFFFFF"/>
            </a:solidFill>
            <a:ln w="12700" cap="flat" cmpd="sng" algn="ctr">
              <a:solidFill>
                <a:sysClr val="windowText" lastClr="000000"/>
              </a:solidFill>
              <a:prstDash val="solid"/>
              <a:miter lim="800000"/>
            </a:ln>
            <a:effectLst/>
          </c:spPr>
          <c:invertIfNegative val="0"/>
          <c:cat>
            <c:numRef>
              <c:f>SALUD!$C$12:$N$12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SALUD!$C$15:$N$15</c:f>
              <c:numCache>
                <c:formatCode>_-* #,##0.0_-;\-* #,##0.0_-;_-* "-"??_-;_-@_-</c:formatCode>
                <c:ptCount val="12"/>
                <c:pt idx="3">
                  <c:v>70.23</c:v>
                </c:pt>
                <c:pt idx="7">
                  <c:v>68</c:v>
                </c:pt>
                <c:pt idx="11">
                  <c:v>67.158967342521805</c:v>
                </c:pt>
              </c:numCache>
            </c:numRef>
          </c:val>
          <c:extLst>
            <c:ext xmlns:c16="http://schemas.microsoft.com/office/drawing/2014/chart" uri="{C3380CC4-5D6E-409C-BE32-E72D297353CC}">
              <c16:uniqueId val="{00000000-0C1C-4CE0-95BD-468308DEDF6B}"/>
            </c:ext>
          </c:extLst>
        </c:ser>
        <c:ser>
          <c:idx val="1"/>
          <c:order val="1"/>
          <c:tx>
            <c:strRef>
              <c:f>SALUD!$B$14</c:f>
              <c:strCache>
                <c:ptCount val="1"/>
                <c:pt idx="0">
                  <c:v>Hombres</c:v>
                </c:pt>
              </c:strCache>
            </c:strRef>
          </c:tx>
          <c:spPr>
            <a:solidFill>
              <a:sysClr val="window" lastClr="FFFFFF"/>
            </a:solidFill>
            <a:ln w="12700" cap="flat" cmpd="sng" algn="ctr">
              <a:solidFill>
                <a:srgbClr val="A5A5A5"/>
              </a:solidFill>
              <a:prstDash val="solid"/>
              <a:miter lim="800000"/>
            </a:ln>
            <a:effectLst/>
          </c:spPr>
          <c:invertIfNegative val="0"/>
          <c:cat>
            <c:numRef>
              <c:f>SALUD!$C$12:$N$12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SALUD!$C$14:$N$14</c:f>
              <c:numCache>
                <c:formatCode>_-* #,##0.0_-;\-* #,##0.0_-;_-* "-"??_-;_-@_-</c:formatCode>
                <c:ptCount val="12"/>
                <c:pt idx="3">
                  <c:v>79.03</c:v>
                </c:pt>
                <c:pt idx="7">
                  <c:v>77.400000000000006</c:v>
                </c:pt>
                <c:pt idx="11">
                  <c:v>76.657148784648399</c:v>
                </c:pt>
              </c:numCache>
            </c:numRef>
          </c:val>
          <c:extLst>
            <c:ext xmlns:c16="http://schemas.microsoft.com/office/drawing/2014/chart" uri="{C3380CC4-5D6E-409C-BE32-E72D297353CC}">
              <c16:uniqueId val="{00000001-0C1C-4CE0-95BD-468308DEDF6B}"/>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strRef>
                    <c:extLst>
                      <c:ext uri="{02D57815-91ED-43cb-92C2-25804820EDAC}">
                        <c15:formulaRef>
                          <c15:sqref>SALUD!$B$13</c15:sqref>
                        </c15:formulaRef>
                      </c:ext>
                    </c:extLst>
                    <c:strCache>
                      <c:ptCount val="1"/>
                      <c:pt idx="0">
                        <c:v>Total</c:v>
                      </c:pt>
                    </c:strCache>
                  </c:strRef>
                </c:tx>
                <c:spPr>
                  <a:solidFill>
                    <a:schemeClr val="accent2">
                      <a:tint val="58000"/>
                    </a:schemeClr>
                  </a:solidFill>
                  <a:ln>
                    <a:noFill/>
                  </a:ln>
                  <a:effectLst/>
                </c:spPr>
                <c:invertIfNegative val="0"/>
                <c:cat>
                  <c:numRef>
                    <c:extLst>
                      <c:ext uri="{02D57815-91ED-43cb-92C2-25804820EDAC}">
                        <c15:formulaRef>
                          <c15:sqref>SALUD!$C$12:$N$12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SALUD!$C$13:$N$13</c15:sqref>
                        </c15:formulaRef>
                      </c:ext>
                    </c:extLst>
                    <c:numCache>
                      <c:formatCode>_-* #,##0.0_-;\-* #,##0.0_-;_-* "-"??_-;_-@_-</c:formatCode>
                      <c:ptCount val="12"/>
                      <c:pt idx="3">
                        <c:v>74.31</c:v>
                      </c:pt>
                      <c:pt idx="7">
                        <c:v>72.349999999999994</c:v>
                      </c:pt>
                      <c:pt idx="11">
                        <c:v>71.532039969320508</c:v>
                      </c:pt>
                    </c:numCache>
                  </c:numRef>
                </c:val>
                <c:extLst>
                  <c:ext xmlns:c16="http://schemas.microsoft.com/office/drawing/2014/chart" uri="{C3380CC4-5D6E-409C-BE32-E72D297353CC}">
                    <c16:uniqueId val="{00000003-0C1C-4CE0-95BD-468308DEDF6B}"/>
                  </c:ext>
                </c:extLst>
              </c15:ser>
            </c15:filteredBarSeries>
          </c:ext>
        </c:extLst>
      </c:barChart>
      <c:barChart>
        <c:barDir val="col"/>
        <c:grouping val="clustered"/>
        <c:varyColors val="0"/>
        <c:ser>
          <c:idx val="3"/>
          <c:order val="3"/>
          <c:tx>
            <c:strRef>
              <c:f>SALUD!$B$16</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SALUD!$C$12:$N$12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SALUD!$C$16:$N$16</c:f>
              <c:numCache>
                <c:formatCode>_-* #,##0.0_-;\-* #,##0.0_-;_-* "-"??_-;_-@_-</c:formatCode>
                <c:ptCount val="12"/>
                <c:pt idx="3">
                  <c:v>-8.7999999999999972</c:v>
                </c:pt>
                <c:pt idx="7">
                  <c:v>-9.4000000000000057</c:v>
                </c:pt>
                <c:pt idx="11">
                  <c:v>-9.4981814421265938</c:v>
                </c:pt>
              </c:numCache>
            </c:numRef>
          </c:val>
          <c:extLst xmlns:c15="http://schemas.microsoft.com/office/drawing/2012/chart">
            <c:ext xmlns:c16="http://schemas.microsoft.com/office/drawing/2014/chart" uri="{C3380CC4-5D6E-409C-BE32-E72D297353CC}">
              <c16:uniqueId val="{00000002-0C1C-4CE0-95BD-468308DEDF6B}"/>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_-* #,##0.0_-;\-* #,##0.0_-;_-* &quot;-&quot;??_-;_-@_-"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Consumo de alcohol</a:t>
            </a:r>
            <a:r>
              <a:rPr lang="es-ES" baseline="0"/>
              <a:t> (al menos una vez a la semana)</a:t>
            </a:r>
            <a:endParaRPr lang="es-ES"/>
          </a:p>
        </c:rich>
      </c:tx>
      <c:layout>
        <c:manualLayout>
          <c:xMode val="edge"/>
          <c:yMode val="edge"/>
          <c:x val="0.23020989610176776"/>
          <c:y val="3.28458194946162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0"/>
          <c:order val="0"/>
          <c:spPr>
            <a:solidFill>
              <a:schemeClr val="accent2">
                <a:tint val="58000"/>
              </a:schemeClr>
            </a:solidFill>
            <a:ln>
              <a:noFill/>
            </a:ln>
            <a:effectLst/>
          </c:spPr>
          <c:invertIfNegative val="0"/>
          <c:val>
            <c:numRef>
              <c:f>SALUD!#REF!</c:f>
              <c:numCache>
                <c:formatCode>General</c:formatCode>
                <c:ptCount val="1"/>
                <c:pt idx="0">
                  <c:v>1</c:v>
                </c:pt>
              </c:numCache>
              <c:extLst xmlns:c15="http://schemas.microsoft.com/office/drawing/2012/chart"/>
            </c:numRef>
          </c:val>
          <c:extLst xmlns:c15="http://schemas.microsoft.com/office/drawing/2012/char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5-5651-4544-904D-85E5C91D6D56}"/>
            </c:ext>
          </c:extLst>
        </c:ser>
        <c:ser>
          <c:idx val="2"/>
          <c:order val="2"/>
          <c:spPr>
            <a:solidFill>
              <a:schemeClr val="accent2">
                <a:shade val="86000"/>
              </a:schemeClr>
            </a:solidFill>
            <a:ln>
              <a:noFill/>
            </a:ln>
            <a:effectLst/>
          </c:spPr>
          <c:invertIfNegative val="0"/>
          <c:val>
            <c:numRef>
              <c:f>SALUD!#REF!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0-5651-4544-904D-85E5C91D6D56}"/>
            </c:ext>
          </c:extLst>
        </c:ser>
        <c:ser>
          <c:idx val="1"/>
          <c:order val="1"/>
          <c:spPr>
            <a:solidFill>
              <a:schemeClr val="accent2">
                <a:tint val="86000"/>
              </a:schemeClr>
            </a:solidFill>
            <a:ln>
              <a:noFill/>
            </a:ln>
            <a:effectLst/>
          </c:spPr>
          <c:invertIfNegative val="0"/>
          <c:val>
            <c:numRef>
              <c:f>SALUD!#REF!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1-5651-4544-904D-85E5C91D6D56}"/>
            </c:ext>
          </c:extLst>
        </c:ser>
        <c:dLbls>
          <c:showLegendKey val="0"/>
          <c:showVal val="0"/>
          <c:showCatName val="0"/>
          <c:showSerName val="0"/>
          <c:showPercent val="0"/>
          <c:showBubbleSize val="0"/>
        </c:dLbls>
        <c:gapWidth val="150"/>
        <c:axId val="799788400"/>
        <c:axId val="799782824"/>
        <c:extLst/>
      </c:barChart>
      <c:barChart>
        <c:barDir val="col"/>
        <c:grouping val="clustered"/>
        <c:varyColors val="0"/>
        <c:ser>
          <c:idx val="3"/>
          <c:order val="3"/>
          <c:spPr>
            <a:solidFill>
              <a:schemeClr val="accent2">
                <a:shade val="58000"/>
              </a:schemeClr>
            </a:solidFill>
            <a:ln>
              <a:noFill/>
            </a:ln>
            <a:effectLst/>
          </c:spPr>
          <c:invertIfNegative val="0"/>
          <c:val>
            <c:numRef>
              <c:f>SALUD!#REF!</c:f>
              <c:numCache>
                <c:formatCode>General</c:formatCode>
                <c:ptCount val="1"/>
                <c:pt idx="0">
                  <c:v>1</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4-5651-4544-904D-85E5C91D6D56}"/>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Consumo de alcohol</a:t>
            </a:r>
            <a:r>
              <a:rPr lang="es-ES" baseline="0"/>
              <a:t> (al menos una vez a la semana)</a:t>
            </a:r>
            <a:endParaRPr lang="es-ES"/>
          </a:p>
        </c:rich>
      </c:tx>
      <c:layout>
        <c:manualLayout>
          <c:xMode val="edge"/>
          <c:yMode val="edge"/>
          <c:x val="0.23020989610176776"/>
          <c:y val="3.28458194946162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0"/>
          <c:order val="0"/>
          <c:spPr>
            <a:solidFill>
              <a:schemeClr val="accent2">
                <a:tint val="58000"/>
              </a:schemeClr>
            </a:solidFill>
            <a:ln>
              <a:noFill/>
            </a:ln>
            <a:effectLst/>
          </c:spPr>
          <c:invertIfNegative val="0"/>
          <c:val>
            <c:numRef>
              <c:f>SALUD!#REF!</c:f>
              <c:numCache>
                <c:formatCode>General</c:formatCode>
                <c:ptCount val="1"/>
                <c:pt idx="0">
                  <c:v>1</c:v>
                </c:pt>
              </c:numCache>
              <c:extLst xmlns:c15="http://schemas.microsoft.com/office/drawing/2012/chart"/>
            </c:numRef>
          </c:val>
          <c:extLst xmlns:c15="http://schemas.microsoft.com/office/drawing/2012/char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3-DD5C-4018-BBEE-9F3C5984943B}"/>
            </c:ext>
          </c:extLst>
        </c:ser>
        <c:ser>
          <c:idx val="2"/>
          <c:order val="2"/>
          <c:spPr>
            <a:solidFill>
              <a:schemeClr val="accent2">
                <a:shade val="86000"/>
              </a:schemeClr>
            </a:solidFill>
            <a:ln>
              <a:noFill/>
            </a:ln>
            <a:effectLst/>
          </c:spPr>
          <c:invertIfNegative val="0"/>
          <c:val>
            <c:numRef>
              <c:f>SALUD!#REF!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0-DD5C-4018-BBEE-9F3C5984943B}"/>
            </c:ext>
          </c:extLst>
        </c:ser>
        <c:ser>
          <c:idx val="1"/>
          <c:order val="1"/>
          <c:spPr>
            <a:solidFill>
              <a:schemeClr val="accent2">
                <a:tint val="86000"/>
              </a:schemeClr>
            </a:solidFill>
            <a:ln>
              <a:noFill/>
            </a:ln>
            <a:effectLst/>
          </c:spPr>
          <c:invertIfNegative val="0"/>
          <c:val>
            <c:numRef>
              <c:f>SALUD!#REF!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1-DD5C-4018-BBEE-9F3C5984943B}"/>
            </c:ext>
          </c:extLst>
        </c:ser>
        <c:dLbls>
          <c:showLegendKey val="0"/>
          <c:showVal val="0"/>
          <c:showCatName val="0"/>
          <c:showSerName val="0"/>
          <c:showPercent val="0"/>
          <c:showBubbleSize val="0"/>
        </c:dLbls>
        <c:gapWidth val="150"/>
        <c:axId val="799788400"/>
        <c:axId val="799782824"/>
        <c:extLst/>
      </c:barChart>
      <c:barChart>
        <c:barDir val="col"/>
        <c:grouping val="clustered"/>
        <c:varyColors val="0"/>
        <c:ser>
          <c:idx val="3"/>
          <c:order val="3"/>
          <c:spPr>
            <a:solidFill>
              <a:schemeClr val="accent2">
                <a:shade val="58000"/>
              </a:schemeClr>
            </a:solidFill>
            <a:ln>
              <a:noFill/>
            </a:ln>
            <a:effectLst/>
          </c:spPr>
          <c:invertIfNegative val="0"/>
          <c:val>
            <c:numRef>
              <c:f>SALUD!#REF!</c:f>
              <c:numCache>
                <c:formatCode>General</c:formatCode>
                <c:ptCount val="1"/>
                <c:pt idx="0">
                  <c:v>1</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2-DD5C-4018-BBEE-9F3C5984943B}"/>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Consumo diario de tabaco</a:t>
            </a:r>
          </a:p>
        </c:rich>
      </c:tx>
      <c:layout>
        <c:manualLayout>
          <c:xMode val="edge"/>
          <c:yMode val="edge"/>
          <c:x val="0.23020990779082559"/>
          <c:y val="3.28458775702362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0"/>
          <c:order val="0"/>
          <c:spPr>
            <a:solidFill>
              <a:schemeClr val="accent2">
                <a:tint val="58000"/>
              </a:schemeClr>
            </a:solidFill>
            <a:ln>
              <a:noFill/>
            </a:ln>
            <a:effectLst/>
          </c:spPr>
          <c:invertIfNegative val="0"/>
          <c:val>
            <c:numRef>
              <c:f>SALUD!#REF!</c:f>
              <c:numCache>
                <c:formatCode>General</c:formatCode>
                <c:ptCount val="1"/>
                <c:pt idx="0">
                  <c:v>1</c:v>
                </c:pt>
              </c:numCache>
              <c:extLst xmlns:c15="http://schemas.microsoft.com/office/drawing/2012/chart"/>
            </c:numRef>
          </c:val>
          <c:extLst xmlns:c15="http://schemas.microsoft.com/office/drawing/2012/char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3-5748-47F0-8A22-6E2EF8EF7939}"/>
            </c:ext>
          </c:extLst>
        </c:ser>
        <c:ser>
          <c:idx val="2"/>
          <c:order val="2"/>
          <c:spPr>
            <a:solidFill>
              <a:schemeClr val="accent2">
                <a:shade val="86000"/>
              </a:schemeClr>
            </a:solidFill>
            <a:ln>
              <a:noFill/>
            </a:ln>
            <a:effectLst/>
          </c:spPr>
          <c:invertIfNegative val="0"/>
          <c:val>
            <c:numRef>
              <c:f>SALUD!#REF!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0-5748-47F0-8A22-6E2EF8EF7939}"/>
            </c:ext>
          </c:extLst>
        </c:ser>
        <c:ser>
          <c:idx val="1"/>
          <c:order val="1"/>
          <c:spPr>
            <a:solidFill>
              <a:schemeClr val="accent2">
                <a:tint val="86000"/>
              </a:schemeClr>
            </a:solidFill>
            <a:ln>
              <a:noFill/>
            </a:ln>
            <a:effectLst/>
          </c:spPr>
          <c:invertIfNegative val="0"/>
          <c:val>
            <c:numRef>
              <c:f>SALUD!#REF!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1-5748-47F0-8A22-6E2EF8EF7939}"/>
            </c:ext>
          </c:extLst>
        </c:ser>
        <c:dLbls>
          <c:showLegendKey val="0"/>
          <c:showVal val="0"/>
          <c:showCatName val="0"/>
          <c:showSerName val="0"/>
          <c:showPercent val="0"/>
          <c:showBubbleSize val="0"/>
        </c:dLbls>
        <c:gapWidth val="150"/>
        <c:axId val="799788400"/>
        <c:axId val="799782824"/>
        <c:extLst/>
      </c:barChart>
      <c:barChart>
        <c:barDir val="col"/>
        <c:grouping val="clustered"/>
        <c:varyColors val="0"/>
        <c:ser>
          <c:idx val="3"/>
          <c:order val="3"/>
          <c:spPr>
            <a:solidFill>
              <a:schemeClr val="accent2">
                <a:shade val="58000"/>
              </a:schemeClr>
            </a:solidFill>
            <a:ln>
              <a:noFill/>
            </a:ln>
            <a:effectLst/>
          </c:spPr>
          <c:invertIfNegative val="0"/>
          <c:val>
            <c:numRef>
              <c:f>SALUD!#REF!</c:f>
              <c:numCache>
                <c:formatCode>General</c:formatCode>
                <c:ptCount val="1"/>
                <c:pt idx="0">
                  <c:v>1</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2-5748-47F0-8A22-6E2EF8EF7939}"/>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Dependencia en personas de más de 65 años</a:t>
            </a:r>
          </a:p>
        </c:rich>
      </c:tx>
      <c:layout>
        <c:manualLayout>
          <c:xMode val="edge"/>
          <c:yMode val="edge"/>
          <c:x val="0.23020990779082559"/>
          <c:y val="3.28458775702362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0"/>
          <c:order val="0"/>
          <c:spPr>
            <a:solidFill>
              <a:schemeClr val="accent2">
                <a:tint val="58000"/>
              </a:schemeClr>
            </a:solidFill>
            <a:ln>
              <a:noFill/>
            </a:ln>
            <a:effectLst/>
          </c:spPr>
          <c:invertIfNegative val="0"/>
          <c:val>
            <c:numRef>
              <c:f>SALUD!#REF!</c:f>
              <c:numCache>
                <c:formatCode>General</c:formatCode>
                <c:ptCount val="1"/>
                <c:pt idx="0">
                  <c:v>1</c:v>
                </c:pt>
              </c:numCache>
              <c:extLst xmlns:c15="http://schemas.microsoft.com/office/drawing/2012/chart"/>
            </c:numRef>
          </c:val>
          <c:extLst xmlns:c15="http://schemas.microsoft.com/office/drawing/2012/char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3-C894-489C-BA12-A854CFAAECD5}"/>
            </c:ext>
          </c:extLst>
        </c:ser>
        <c:ser>
          <c:idx val="2"/>
          <c:order val="2"/>
          <c:spPr>
            <a:solidFill>
              <a:schemeClr val="accent2">
                <a:shade val="86000"/>
              </a:schemeClr>
            </a:solidFill>
            <a:ln>
              <a:noFill/>
            </a:ln>
            <a:effectLst/>
          </c:spPr>
          <c:invertIfNegative val="0"/>
          <c:val>
            <c:numRef>
              <c:f>SALUD!#REF!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0-C894-489C-BA12-A854CFAAECD5}"/>
            </c:ext>
          </c:extLst>
        </c:ser>
        <c:ser>
          <c:idx val="1"/>
          <c:order val="1"/>
          <c:spPr>
            <a:solidFill>
              <a:schemeClr val="accent2">
                <a:tint val="86000"/>
              </a:schemeClr>
            </a:solidFill>
            <a:ln>
              <a:noFill/>
            </a:ln>
            <a:effectLst/>
          </c:spPr>
          <c:invertIfNegative val="0"/>
          <c:val>
            <c:numRef>
              <c:f>SALUD!#REF!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1-C894-489C-BA12-A854CFAAECD5}"/>
            </c:ext>
          </c:extLst>
        </c:ser>
        <c:dLbls>
          <c:showLegendKey val="0"/>
          <c:showVal val="0"/>
          <c:showCatName val="0"/>
          <c:showSerName val="0"/>
          <c:showPercent val="0"/>
          <c:showBubbleSize val="0"/>
        </c:dLbls>
        <c:gapWidth val="150"/>
        <c:axId val="799788400"/>
        <c:axId val="799782824"/>
        <c:extLst/>
      </c:barChart>
      <c:barChart>
        <c:barDir val="col"/>
        <c:grouping val="clustered"/>
        <c:varyColors val="0"/>
        <c:ser>
          <c:idx val="3"/>
          <c:order val="3"/>
          <c:spPr>
            <a:solidFill>
              <a:schemeClr val="accent2">
                <a:shade val="58000"/>
              </a:schemeClr>
            </a:solidFill>
            <a:ln>
              <a:noFill/>
            </a:ln>
            <a:effectLst/>
          </c:spPr>
          <c:invertIfNegative val="0"/>
          <c:val>
            <c:numRef>
              <c:f>SALUD!#REF!</c:f>
              <c:numCache>
                <c:formatCode>General</c:formatCode>
                <c:ptCount val="1"/>
                <c:pt idx="0">
                  <c:v>1</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2-C894-489C-BA12-A854CFAAECD5}"/>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Sobrepeso</a:t>
            </a:r>
          </a:p>
        </c:rich>
      </c:tx>
      <c:layout>
        <c:manualLayout>
          <c:xMode val="edge"/>
          <c:yMode val="edge"/>
          <c:x val="0.23020990779082559"/>
          <c:y val="3.28458775702362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0"/>
          <c:order val="0"/>
          <c:spPr>
            <a:solidFill>
              <a:schemeClr val="accent2">
                <a:tint val="58000"/>
              </a:schemeClr>
            </a:solidFill>
            <a:ln>
              <a:noFill/>
            </a:ln>
            <a:effectLst/>
          </c:spPr>
          <c:invertIfNegative val="0"/>
          <c:val>
            <c:numRef>
              <c:f>SALUD!#REF!</c:f>
              <c:numCache>
                <c:formatCode>General</c:formatCode>
                <c:ptCount val="1"/>
                <c:pt idx="0">
                  <c:v>1</c:v>
                </c:pt>
              </c:numCache>
              <c:extLst xmlns:c15="http://schemas.microsoft.com/office/drawing/2012/chart"/>
            </c:numRef>
          </c:val>
          <c:extLst xmlns:c15="http://schemas.microsoft.com/office/drawing/2012/char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3-2492-46CA-B87A-88BA57A2BBDA}"/>
            </c:ext>
          </c:extLst>
        </c:ser>
        <c:ser>
          <c:idx val="2"/>
          <c:order val="2"/>
          <c:spPr>
            <a:solidFill>
              <a:schemeClr val="accent2">
                <a:shade val="86000"/>
              </a:schemeClr>
            </a:solidFill>
            <a:ln>
              <a:noFill/>
            </a:ln>
            <a:effectLst/>
          </c:spPr>
          <c:invertIfNegative val="0"/>
          <c:val>
            <c:numRef>
              <c:f>SALUD!#REF!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0-2492-46CA-B87A-88BA57A2BBDA}"/>
            </c:ext>
          </c:extLst>
        </c:ser>
        <c:ser>
          <c:idx val="1"/>
          <c:order val="1"/>
          <c:spPr>
            <a:solidFill>
              <a:schemeClr val="accent2">
                <a:tint val="86000"/>
              </a:schemeClr>
            </a:solidFill>
            <a:ln>
              <a:noFill/>
            </a:ln>
            <a:effectLst/>
          </c:spPr>
          <c:invertIfNegative val="0"/>
          <c:val>
            <c:numRef>
              <c:f>SALUD!#REF!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1-2492-46CA-B87A-88BA57A2BBDA}"/>
            </c:ext>
          </c:extLst>
        </c:ser>
        <c:dLbls>
          <c:showLegendKey val="0"/>
          <c:showVal val="0"/>
          <c:showCatName val="0"/>
          <c:showSerName val="0"/>
          <c:showPercent val="0"/>
          <c:showBubbleSize val="0"/>
        </c:dLbls>
        <c:gapWidth val="150"/>
        <c:axId val="799788400"/>
        <c:axId val="799782824"/>
        <c:extLst/>
      </c:barChart>
      <c:barChart>
        <c:barDir val="col"/>
        <c:grouping val="clustered"/>
        <c:varyColors val="0"/>
        <c:ser>
          <c:idx val="3"/>
          <c:order val="3"/>
          <c:spPr>
            <a:solidFill>
              <a:schemeClr val="accent2">
                <a:shade val="58000"/>
              </a:schemeClr>
            </a:solidFill>
            <a:ln>
              <a:noFill/>
            </a:ln>
            <a:effectLst/>
          </c:spPr>
          <c:invertIfNegative val="0"/>
          <c:val>
            <c:numRef>
              <c:f>SALUD!#REF!</c:f>
              <c:numCache>
                <c:formatCode>General</c:formatCode>
                <c:ptCount val="1"/>
                <c:pt idx="0">
                  <c:v>1</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2-2492-46CA-B87A-88BA57A2BBDA}"/>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sz="1200" b="1">
                <a:solidFill>
                  <a:sysClr val="windowText" lastClr="000000"/>
                </a:solidFill>
              </a:rPr>
              <a:t>Tasa de riesgo de pobreza</a:t>
            </a:r>
          </a:p>
        </c:rich>
      </c:tx>
      <c:layout>
        <c:manualLayout>
          <c:xMode val="edge"/>
          <c:yMode val="edge"/>
          <c:x val="0.35035539110532848"/>
          <c:y val="3.698901944511031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969681200467492"/>
          <c:y val="0.21433131768459687"/>
          <c:w val="0.81646786838535756"/>
          <c:h val="0.41597794070813016"/>
        </c:manualLayout>
      </c:layout>
      <c:barChart>
        <c:barDir val="col"/>
        <c:grouping val="clustered"/>
        <c:varyColors val="0"/>
        <c:ser>
          <c:idx val="3"/>
          <c:order val="3"/>
          <c:tx>
            <c:strRef>
              <c:f>POBREZA!$B$11</c:f>
              <c:strCache>
                <c:ptCount val="1"/>
                <c:pt idx="0">
                  <c:v>Brecha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POBREZA!$C$7:$N$7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POBREZA!$C$11:$N$11</c:f>
              <c:numCache>
                <c:formatCode>#,##0.0</c:formatCode>
                <c:ptCount val="12"/>
                <c:pt idx="0">
                  <c:v>5.16</c:v>
                </c:pt>
                <c:pt idx="1">
                  <c:v>2.5100000000000016</c:v>
                </c:pt>
                <c:pt idx="2">
                  <c:v>2.5599999999999987</c:v>
                </c:pt>
                <c:pt idx="3">
                  <c:v>-0.34999999999999787</c:v>
                </c:pt>
                <c:pt idx="4">
                  <c:v>3.6400000000000006</c:v>
                </c:pt>
                <c:pt idx="5">
                  <c:v>2.34</c:v>
                </c:pt>
                <c:pt idx="6">
                  <c:v>3.66</c:v>
                </c:pt>
                <c:pt idx="7">
                  <c:v>3.990000000000002</c:v>
                </c:pt>
                <c:pt idx="8">
                  <c:v>3.009999999999998</c:v>
                </c:pt>
                <c:pt idx="9">
                  <c:v>3.6400000000000006</c:v>
                </c:pt>
                <c:pt idx="10">
                  <c:v>-2.1799999999999997</c:v>
                </c:pt>
                <c:pt idx="11">
                  <c:v>0.25999999999999801</c:v>
                </c:pt>
              </c:numCache>
            </c:numRef>
          </c:val>
          <c:extLst>
            <c:ext xmlns:c16="http://schemas.microsoft.com/office/drawing/2014/chart" uri="{C3380CC4-5D6E-409C-BE32-E72D297353CC}">
              <c16:uniqueId val="{0000000A-23A1-43D5-9A7B-A18A56EBABD1}"/>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POBREZA!$B$9</c:f>
              <c:strCache>
                <c:ptCount val="1"/>
                <c:pt idx="0">
                  <c:v>Hombres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cat>
            <c:numRef>
              <c:f>POBREZA!$C$7:$N$7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POBREZA!$C$9:$N$9</c:f>
              <c:numCache>
                <c:formatCode>0.0</c:formatCode>
                <c:ptCount val="12"/>
                <c:pt idx="0">
                  <c:v>22.74</c:v>
                </c:pt>
                <c:pt idx="1">
                  <c:v>21.65</c:v>
                </c:pt>
                <c:pt idx="2">
                  <c:v>23.17</c:v>
                </c:pt>
                <c:pt idx="3">
                  <c:v>28.49</c:v>
                </c:pt>
                <c:pt idx="4">
                  <c:v>23.91</c:v>
                </c:pt>
                <c:pt idx="5">
                  <c:v>25.24</c:v>
                </c:pt>
                <c:pt idx="6">
                  <c:v>24.66</c:v>
                </c:pt>
                <c:pt idx="7">
                  <c:v>21.08</c:v>
                </c:pt>
                <c:pt idx="8">
                  <c:v>21.37</c:v>
                </c:pt>
                <c:pt idx="9">
                  <c:v>20.8</c:v>
                </c:pt>
                <c:pt idx="10">
                  <c:v>21.15</c:v>
                </c:pt>
                <c:pt idx="11">
                  <c:v>22.96</c:v>
                </c:pt>
              </c:numCache>
            </c:numRef>
          </c:val>
          <c:smooth val="0"/>
          <c:extLst>
            <c:ext xmlns:c16="http://schemas.microsoft.com/office/drawing/2014/chart" uri="{C3380CC4-5D6E-409C-BE32-E72D297353CC}">
              <c16:uniqueId val="{00000008-23A1-43D5-9A7B-A18A56EBABD1}"/>
            </c:ext>
          </c:extLst>
        </c:ser>
        <c:ser>
          <c:idx val="2"/>
          <c:order val="2"/>
          <c:tx>
            <c:strRef>
              <c:f>POBREZA!$B$10</c:f>
              <c:strCache>
                <c:ptCount val="1"/>
                <c:pt idx="0">
                  <c:v>Mujeres</c:v>
                </c:pt>
              </c:strCache>
            </c:strRef>
          </c:tx>
          <c:spPr>
            <a:ln w="12700" cap="flat" cmpd="sng" algn="ctr">
              <a:solidFill>
                <a:schemeClr val="dk1"/>
              </a:solidFill>
              <a:prstDash val="solid"/>
              <a:miter lim="800000"/>
            </a:ln>
            <a:effectLst/>
          </c:spPr>
          <c:marker>
            <c:symbol val="circle"/>
            <c:size val="5"/>
            <c:spPr>
              <a:solidFill>
                <a:schemeClr val="lt1"/>
              </a:solidFill>
              <a:ln w="12700" cap="flat" cmpd="sng" algn="ctr">
                <a:solidFill>
                  <a:schemeClr val="dk1"/>
                </a:solidFill>
                <a:prstDash val="solid"/>
                <a:miter lim="800000"/>
              </a:ln>
              <a:effectLst/>
            </c:spPr>
          </c:marker>
          <c:cat>
            <c:numRef>
              <c:f>POBREZA!$C$7:$N$7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POBREZA!$C$10:$N$10</c:f>
              <c:numCache>
                <c:formatCode>0.0</c:formatCode>
                <c:ptCount val="12"/>
                <c:pt idx="0">
                  <c:v>27.9</c:v>
                </c:pt>
                <c:pt idx="1">
                  <c:v>24.16</c:v>
                </c:pt>
                <c:pt idx="2">
                  <c:v>25.73</c:v>
                </c:pt>
                <c:pt idx="3">
                  <c:v>28.14</c:v>
                </c:pt>
                <c:pt idx="4">
                  <c:v>27.55</c:v>
                </c:pt>
                <c:pt idx="5">
                  <c:v>27.58</c:v>
                </c:pt>
                <c:pt idx="6">
                  <c:v>28.32</c:v>
                </c:pt>
                <c:pt idx="7">
                  <c:v>25.07</c:v>
                </c:pt>
                <c:pt idx="8">
                  <c:v>24.38</c:v>
                </c:pt>
                <c:pt idx="9">
                  <c:v>24.44</c:v>
                </c:pt>
                <c:pt idx="10">
                  <c:v>18.97</c:v>
                </c:pt>
                <c:pt idx="11">
                  <c:v>23.22</c:v>
                </c:pt>
              </c:numCache>
            </c:numRef>
          </c:val>
          <c:smooth val="0"/>
          <c:extLst>
            <c:ext xmlns:c16="http://schemas.microsoft.com/office/drawing/2014/chart" uri="{C3380CC4-5D6E-409C-BE32-E72D297353CC}">
              <c16:uniqueId val="{00000006-23A1-43D5-9A7B-A18A56EBABD1}"/>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POBREZA!$B$8</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POBREZA!$C$7:$N$7</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POBREZA!$C$8:$N$8</c15:sqref>
                        </c15:formulaRef>
                      </c:ext>
                    </c:extLst>
                    <c:numCache>
                      <c:formatCode>0.0</c:formatCode>
                      <c:ptCount val="12"/>
                      <c:pt idx="0">
                        <c:v>25.46</c:v>
                      </c:pt>
                      <c:pt idx="1">
                        <c:v>22.98</c:v>
                      </c:pt>
                      <c:pt idx="2">
                        <c:v>24.52</c:v>
                      </c:pt>
                      <c:pt idx="3">
                        <c:v>28.3</c:v>
                      </c:pt>
                      <c:pt idx="4">
                        <c:v>25.89</c:v>
                      </c:pt>
                      <c:pt idx="5">
                        <c:v>26.48</c:v>
                      </c:pt>
                      <c:pt idx="6">
                        <c:v>26.61</c:v>
                      </c:pt>
                      <c:pt idx="7">
                        <c:v>23.19</c:v>
                      </c:pt>
                      <c:pt idx="8">
                        <c:v>22.99</c:v>
                      </c:pt>
                      <c:pt idx="9">
                        <c:v>22.77</c:v>
                      </c:pt>
                      <c:pt idx="10">
                        <c:v>19.989999999999998</c:v>
                      </c:pt>
                      <c:pt idx="11">
                        <c:v>23.1</c:v>
                      </c:pt>
                    </c:numCache>
                  </c:numRef>
                </c:val>
                <c:smooth val="0"/>
                <c:extLst>
                  <c:ext xmlns:c16="http://schemas.microsoft.com/office/drawing/2014/chart" uri="{C3380CC4-5D6E-409C-BE32-E72D297353CC}">
                    <c16:uniqueId val="{00000007-23A1-43D5-9A7B-A18A56EBABD1}"/>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Obesidad</a:t>
            </a:r>
          </a:p>
        </c:rich>
      </c:tx>
      <c:layout>
        <c:manualLayout>
          <c:xMode val="edge"/>
          <c:yMode val="edge"/>
          <c:x val="0.23020990779082559"/>
          <c:y val="3.28458775702362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0"/>
          <c:order val="0"/>
          <c:spPr>
            <a:solidFill>
              <a:schemeClr val="accent2">
                <a:tint val="58000"/>
              </a:schemeClr>
            </a:solidFill>
            <a:ln>
              <a:noFill/>
            </a:ln>
            <a:effectLst/>
          </c:spPr>
          <c:invertIfNegative val="0"/>
          <c:val>
            <c:numRef>
              <c:f>SALUD!#REF!</c:f>
              <c:numCache>
                <c:formatCode>General</c:formatCode>
                <c:ptCount val="1"/>
                <c:pt idx="0">
                  <c:v>1</c:v>
                </c:pt>
              </c:numCache>
              <c:extLst xmlns:c15="http://schemas.microsoft.com/office/drawing/2012/chart"/>
            </c:numRef>
          </c:val>
          <c:extLst xmlns:c15="http://schemas.microsoft.com/office/drawing/2012/char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3-F3EC-44C0-98B1-AC53F84F226D}"/>
            </c:ext>
          </c:extLst>
        </c:ser>
        <c:ser>
          <c:idx val="2"/>
          <c:order val="2"/>
          <c:spPr>
            <a:solidFill>
              <a:schemeClr val="accent2">
                <a:shade val="86000"/>
              </a:schemeClr>
            </a:solidFill>
            <a:ln>
              <a:noFill/>
            </a:ln>
            <a:effectLst/>
          </c:spPr>
          <c:invertIfNegative val="0"/>
          <c:val>
            <c:numRef>
              <c:f>SALUD!#REF!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0-F3EC-44C0-98B1-AC53F84F226D}"/>
            </c:ext>
          </c:extLst>
        </c:ser>
        <c:ser>
          <c:idx val="1"/>
          <c:order val="1"/>
          <c:spPr>
            <a:solidFill>
              <a:schemeClr val="accent2">
                <a:tint val="86000"/>
              </a:schemeClr>
            </a:solidFill>
            <a:ln>
              <a:noFill/>
            </a:ln>
            <a:effectLst/>
          </c:spPr>
          <c:invertIfNegative val="0"/>
          <c:val>
            <c:numRef>
              <c:f>SALUD!#REF!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1-F3EC-44C0-98B1-AC53F84F226D}"/>
            </c:ext>
          </c:extLst>
        </c:ser>
        <c:dLbls>
          <c:showLegendKey val="0"/>
          <c:showVal val="0"/>
          <c:showCatName val="0"/>
          <c:showSerName val="0"/>
          <c:showPercent val="0"/>
          <c:showBubbleSize val="0"/>
        </c:dLbls>
        <c:gapWidth val="150"/>
        <c:axId val="799788400"/>
        <c:axId val="799782824"/>
        <c:extLst/>
      </c:barChart>
      <c:barChart>
        <c:barDir val="col"/>
        <c:grouping val="clustered"/>
        <c:varyColors val="0"/>
        <c:ser>
          <c:idx val="3"/>
          <c:order val="3"/>
          <c:spPr>
            <a:solidFill>
              <a:schemeClr val="accent2">
                <a:shade val="58000"/>
              </a:schemeClr>
            </a:solidFill>
            <a:ln>
              <a:noFill/>
            </a:ln>
            <a:effectLst/>
          </c:spPr>
          <c:invertIfNegative val="0"/>
          <c:val>
            <c:numRef>
              <c:f>SALUD!#REF!</c:f>
              <c:numCache>
                <c:formatCode>General</c:formatCode>
                <c:ptCount val="1"/>
                <c:pt idx="0">
                  <c:v>1</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SALUD!#REF!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SALUD!#REF!</c15:sqref>
                        </c15:formulaRef>
                      </c:ext>
                    </c:extLst>
                    <c:strCache>
                      <c:ptCount val="1"/>
                      <c:pt idx="0">
                        <c:v>#¡REF!</c:v>
                      </c:pt>
                    </c:strCache>
                  </c:strRef>
                </c15:cat>
              </c15:filteredCategoryTitle>
            </c:ext>
            <c:ext xmlns:c16="http://schemas.microsoft.com/office/drawing/2014/chart" uri="{C3380CC4-5D6E-409C-BE32-E72D297353CC}">
              <c16:uniqueId val="{00000002-F3EC-44C0-98B1-AC53F84F226D}"/>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Esperanza</a:t>
            </a:r>
            <a:r>
              <a:rPr lang="es-ES" baseline="0"/>
              <a:t> de vida al nacer</a:t>
            </a:r>
            <a:endParaRPr lang="es-ES"/>
          </a:p>
        </c:rich>
      </c:tx>
      <c:layout>
        <c:manualLayout>
          <c:xMode val="edge"/>
          <c:yMode val="edge"/>
          <c:x val="0.38950247647208625"/>
          <c:y val="3.7383377924127041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SALUD!$B$6</c:f>
              <c:strCache>
                <c:ptCount val="1"/>
                <c:pt idx="0">
                  <c:v>Brecha (años)</c:v>
                </c:pt>
              </c:strCache>
            </c:strRef>
          </c:tx>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SALUD!$C$2:$N$2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SALUD!$C$6:$N$6</c:f>
              <c:numCache>
                <c:formatCode>_(* #,##0.00_);_(* \(#,##0.00\);_(* "-"??_);_(@_)</c:formatCode>
                <c:ptCount val="12"/>
                <c:pt idx="0">
                  <c:v>6.2800000000000011</c:v>
                </c:pt>
                <c:pt idx="1">
                  <c:v>6.0100000000000051</c:v>
                </c:pt>
                <c:pt idx="2">
                  <c:v>5.7399999999999949</c:v>
                </c:pt>
                <c:pt idx="3">
                  <c:v>5.7999999999999972</c:v>
                </c:pt>
                <c:pt idx="4">
                  <c:v>5.7199999999999989</c:v>
                </c:pt>
                <c:pt idx="5">
                  <c:v>5.7999999999999972</c:v>
                </c:pt>
                <c:pt idx="6">
                  <c:v>5.6300000000000097</c:v>
                </c:pt>
                <c:pt idx="7">
                  <c:v>5.1899999999999977</c:v>
                </c:pt>
                <c:pt idx="8">
                  <c:v>5.6099999999999994</c:v>
                </c:pt>
                <c:pt idx="9">
                  <c:v>5.1999999999999886</c:v>
                </c:pt>
                <c:pt idx="10">
                  <c:v>6</c:v>
                </c:pt>
                <c:pt idx="11">
                  <c:v>5.8499999999999943</c:v>
                </c:pt>
              </c:numCache>
            </c:numRef>
          </c:val>
          <c:extLst xmlns:c15="http://schemas.microsoft.com/office/drawing/2012/chart">
            <c:ext xmlns:c16="http://schemas.microsoft.com/office/drawing/2014/chart" uri="{C3380CC4-5D6E-409C-BE32-E72D297353CC}">
              <c16:uniqueId val="{00000000-5C52-4F8E-A06B-C6FEFC881E5C}"/>
            </c:ext>
          </c:extLst>
        </c:ser>
        <c:dLbls>
          <c:showLegendKey val="0"/>
          <c:showVal val="0"/>
          <c:showCatName val="0"/>
          <c:showSerName val="0"/>
          <c:showPercent val="0"/>
          <c:showBubbleSize val="0"/>
        </c:dLbls>
        <c:gapWidth val="150"/>
        <c:axId val="799788400"/>
        <c:axId val="799782824"/>
        <c:extLst/>
      </c:barChart>
      <c:lineChart>
        <c:grouping val="standard"/>
        <c:varyColors val="0"/>
        <c:ser>
          <c:idx val="1"/>
          <c:order val="1"/>
          <c:tx>
            <c:strRef>
              <c:f>SALUD!$B$4</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SALUD!$C$2:$N$2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SALUD!$C$4:$N$4</c:f>
              <c:numCache>
                <c:formatCode>_(* #,##0.00_);_(* \(#,##0.00\);_(* "-"??_);_(@_)</c:formatCode>
                <c:ptCount val="12"/>
                <c:pt idx="0">
                  <c:v>80</c:v>
                </c:pt>
                <c:pt idx="1">
                  <c:v>80.239999999999995</c:v>
                </c:pt>
                <c:pt idx="2">
                  <c:v>80.34</c:v>
                </c:pt>
                <c:pt idx="3">
                  <c:v>80.790000000000006</c:v>
                </c:pt>
                <c:pt idx="4">
                  <c:v>81</c:v>
                </c:pt>
                <c:pt idx="5">
                  <c:v>80.66</c:v>
                </c:pt>
                <c:pt idx="6">
                  <c:v>81.3</c:v>
                </c:pt>
                <c:pt idx="7">
                  <c:v>81.44</c:v>
                </c:pt>
                <c:pt idx="8">
                  <c:v>81.62</c:v>
                </c:pt>
                <c:pt idx="9">
                  <c:v>82.12</c:v>
                </c:pt>
                <c:pt idx="10">
                  <c:v>79</c:v>
                </c:pt>
                <c:pt idx="11">
                  <c:v>81.37</c:v>
                </c:pt>
              </c:numCache>
            </c:numRef>
          </c:val>
          <c:smooth val="0"/>
          <c:extLst>
            <c:ext xmlns:c16="http://schemas.microsoft.com/office/drawing/2014/chart" uri="{C3380CC4-5D6E-409C-BE32-E72D297353CC}">
              <c16:uniqueId val="{00000001-5C52-4F8E-A06B-C6FEFC881E5C}"/>
            </c:ext>
          </c:extLst>
        </c:ser>
        <c:ser>
          <c:idx val="2"/>
          <c:order val="2"/>
          <c:tx>
            <c:strRef>
              <c:f>SALUD!$B$5</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SALUD!$C$2:$N$2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SALUD!$C$5:$N$5</c:f>
              <c:numCache>
                <c:formatCode>_(* #,##0.00_);_(* \(#,##0.00\);_(* "-"??_);_(@_)</c:formatCode>
                <c:ptCount val="12"/>
                <c:pt idx="0">
                  <c:v>86.28</c:v>
                </c:pt>
                <c:pt idx="1">
                  <c:v>86.25</c:v>
                </c:pt>
                <c:pt idx="2">
                  <c:v>86.08</c:v>
                </c:pt>
                <c:pt idx="3">
                  <c:v>86.59</c:v>
                </c:pt>
                <c:pt idx="4">
                  <c:v>86.72</c:v>
                </c:pt>
                <c:pt idx="5">
                  <c:v>86.46</c:v>
                </c:pt>
                <c:pt idx="6">
                  <c:v>86.93</c:v>
                </c:pt>
                <c:pt idx="7">
                  <c:v>86.63</c:v>
                </c:pt>
                <c:pt idx="8">
                  <c:v>87.23</c:v>
                </c:pt>
                <c:pt idx="9">
                  <c:v>87.32</c:v>
                </c:pt>
                <c:pt idx="10">
                  <c:v>85</c:v>
                </c:pt>
                <c:pt idx="11">
                  <c:v>87.22</c:v>
                </c:pt>
              </c:numCache>
            </c:numRef>
          </c:val>
          <c:smooth val="0"/>
          <c:extLst>
            <c:ext xmlns:c16="http://schemas.microsoft.com/office/drawing/2014/chart" uri="{C3380CC4-5D6E-409C-BE32-E72D297353CC}">
              <c16:uniqueId val="{00000002-5C52-4F8E-A06B-C6FEFC881E5C}"/>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SALUD!$B$3</c15:sqref>
                        </c15:formulaRef>
                      </c:ext>
                    </c:extLst>
                    <c:strCache>
                      <c:ptCount val="1"/>
                      <c:pt idx="0">
                        <c:v>Total</c:v>
                      </c:pt>
                    </c:strCache>
                  </c:strRef>
                </c:tx>
                <c:spPr>
                  <a:ln w="28575" cap="rnd">
                    <a:solidFill>
                      <a:schemeClr val="accent2">
                        <a:tint val="58000"/>
                      </a:schemeClr>
                    </a:solidFill>
                    <a:round/>
                  </a:ln>
                  <a:effectLst/>
                </c:spPr>
                <c:marker>
                  <c:symbol val="circle"/>
                  <c:size val="5"/>
                  <c:spPr>
                    <a:solidFill>
                      <a:sysClr val="window" lastClr="FFFFFF"/>
                    </a:solidFill>
                    <a:ln w="12700" cap="flat" cmpd="sng" algn="ctr">
                      <a:solidFill>
                        <a:srgbClr val="FFC000"/>
                      </a:solidFill>
                      <a:prstDash val="solid"/>
                      <a:miter lim="800000"/>
                    </a:ln>
                    <a:effectLst/>
                  </c:spPr>
                </c:marker>
                <c:cat>
                  <c:numRef>
                    <c:extLst>
                      <c:ext uri="{02D57815-91ED-43cb-92C2-25804820EDAC}">
                        <c15:formulaRef>
                          <c15:sqref>SALUD!$C$2:$N$2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SALUD!$C$3:$N$3</c15:sqref>
                        </c15:formulaRef>
                      </c:ext>
                    </c:extLst>
                    <c:numCache>
                      <c:formatCode>_(* #,##0.00_);_(* \(#,##0.00\);_(* "-"??_);_(@_)</c:formatCode>
                      <c:ptCount val="12"/>
                      <c:pt idx="0">
                        <c:v>83.42</c:v>
                      </c:pt>
                      <c:pt idx="1">
                        <c:v>83.53</c:v>
                      </c:pt>
                      <c:pt idx="2">
                        <c:v>83.49</c:v>
                      </c:pt>
                      <c:pt idx="3">
                        <c:v>83.98</c:v>
                      </c:pt>
                      <c:pt idx="4">
                        <c:v>84.14</c:v>
                      </c:pt>
                      <c:pt idx="5">
                        <c:v>83.82</c:v>
                      </c:pt>
                      <c:pt idx="6">
                        <c:v>84.39</c:v>
                      </c:pt>
                      <c:pt idx="7">
                        <c:v>84.29</c:v>
                      </c:pt>
                      <c:pt idx="8">
                        <c:v>84.68</c:v>
                      </c:pt>
                      <c:pt idx="9">
                        <c:v>84.98</c:v>
                      </c:pt>
                      <c:pt idx="10">
                        <c:v>82.18</c:v>
                      </c:pt>
                      <c:pt idx="11">
                        <c:v>84.55</c:v>
                      </c:pt>
                    </c:numCache>
                  </c:numRef>
                </c:val>
                <c:smooth val="0"/>
                <c:extLst>
                  <c:ext xmlns:c16="http://schemas.microsoft.com/office/drawing/2014/chart" uri="{C3380CC4-5D6E-409C-BE32-E72D297353CC}">
                    <c16:uniqueId val="{00000003-5C52-4F8E-A06B-C6FEFC881E5C}"/>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majorUnit val="2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Esperanza de vida en buena salud</a:t>
            </a:r>
          </a:p>
        </c:rich>
      </c:tx>
      <c:layout>
        <c:manualLayout>
          <c:xMode val="edge"/>
          <c:yMode val="edge"/>
          <c:x val="0.35119162159227091"/>
          <c:y val="3.7383377924127041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strRef>
              <c:f>SALUD!$B$10</c:f>
              <c:strCache>
                <c:ptCount val="1"/>
                <c:pt idx="0">
                  <c:v>Mujeres</c:v>
                </c:pt>
              </c:strCache>
            </c:strRef>
          </c:tx>
          <c:spPr>
            <a:solidFill>
              <a:sysClr val="window" lastClr="FFFFFF"/>
            </a:solidFill>
            <a:ln w="12700" cap="flat" cmpd="sng" algn="ctr">
              <a:solidFill>
                <a:sysClr val="windowText" lastClr="000000"/>
              </a:solidFill>
              <a:prstDash val="solid"/>
              <a:miter lim="800000"/>
            </a:ln>
            <a:effectLst/>
          </c:spPr>
          <c:invertIfNegative val="0"/>
          <c:cat>
            <c:numRef>
              <c:f>SALUD!$C$7:$N$7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SALUD!$C$10:$N$10</c:f>
              <c:numCache>
                <c:formatCode>_-* #,##0.0_-;\-* #,##0.0_-;_-* "-"??_-;_-@_-</c:formatCode>
                <c:ptCount val="12"/>
                <c:pt idx="2">
                  <c:v>63.32</c:v>
                </c:pt>
                <c:pt idx="7">
                  <c:v>61.65</c:v>
                </c:pt>
                <c:pt idx="11">
                  <c:v>61.990920863109864</c:v>
                </c:pt>
              </c:numCache>
            </c:numRef>
          </c:val>
          <c:extLst>
            <c:ext xmlns:c16="http://schemas.microsoft.com/office/drawing/2014/chart" uri="{C3380CC4-5D6E-409C-BE32-E72D297353CC}">
              <c16:uniqueId val="{00000000-3531-4EDD-9E49-30E8B79287D5}"/>
            </c:ext>
          </c:extLst>
        </c:ser>
        <c:ser>
          <c:idx val="1"/>
          <c:order val="1"/>
          <c:tx>
            <c:strRef>
              <c:f>SALUD!$B$9</c:f>
              <c:strCache>
                <c:ptCount val="1"/>
                <c:pt idx="0">
                  <c:v>Hombres</c:v>
                </c:pt>
              </c:strCache>
            </c:strRef>
          </c:tx>
          <c:spPr>
            <a:solidFill>
              <a:sysClr val="window" lastClr="FFFFFF"/>
            </a:solidFill>
            <a:ln w="12700" cap="flat" cmpd="sng" algn="ctr">
              <a:solidFill>
                <a:srgbClr val="A5A5A5"/>
              </a:solidFill>
              <a:prstDash val="solid"/>
              <a:miter lim="800000"/>
            </a:ln>
            <a:effectLst/>
          </c:spPr>
          <c:invertIfNegative val="0"/>
          <c:cat>
            <c:numRef>
              <c:f>SALUD!$C$7:$N$7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SALUD!$C$9:$N$9</c:f>
              <c:numCache>
                <c:formatCode>_-* #,##0.0_-;\-* #,##0.0_-;_-* "-"??_-;_-@_-</c:formatCode>
                <c:ptCount val="12"/>
                <c:pt idx="2">
                  <c:v>64.08</c:v>
                </c:pt>
                <c:pt idx="7">
                  <c:v>62.31</c:v>
                </c:pt>
                <c:pt idx="11">
                  <c:v>63.172283651197226</c:v>
                </c:pt>
              </c:numCache>
            </c:numRef>
          </c:val>
          <c:extLst>
            <c:ext xmlns:c16="http://schemas.microsoft.com/office/drawing/2014/chart" uri="{C3380CC4-5D6E-409C-BE32-E72D297353CC}">
              <c16:uniqueId val="{00000001-3531-4EDD-9E49-30E8B79287D5}"/>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strRef>
                    <c:extLst>
                      <c:ext uri="{02D57815-91ED-43cb-92C2-25804820EDAC}">
                        <c15:formulaRef>
                          <c15:sqref>SALUD!$B$8</c15:sqref>
                        </c15:formulaRef>
                      </c:ext>
                    </c:extLst>
                    <c:strCache>
                      <c:ptCount val="1"/>
                      <c:pt idx="0">
                        <c:v>Total</c:v>
                      </c:pt>
                    </c:strCache>
                  </c:strRef>
                </c:tx>
                <c:spPr>
                  <a:solidFill>
                    <a:schemeClr val="accent2">
                      <a:tint val="58000"/>
                    </a:schemeClr>
                  </a:solidFill>
                  <a:ln>
                    <a:noFill/>
                  </a:ln>
                  <a:effectLst/>
                </c:spPr>
                <c:invertIfNegative val="0"/>
                <c:cat>
                  <c:numRef>
                    <c:extLst>
                      <c:ext uri="{02D57815-91ED-43cb-92C2-25804820EDAC}">
                        <c15:formulaRef>
                          <c15:sqref>SALUD!$C$7:$N$7</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SALUD!$C$8:$N$8</c15:sqref>
                        </c15:formulaRef>
                      </c:ext>
                    </c:extLst>
                    <c:numCache>
                      <c:formatCode>_-* #,##0.0_-;\-* #,##0.0_-;_-* "-"??_-;_-@_-</c:formatCode>
                      <c:ptCount val="12"/>
                      <c:pt idx="2">
                        <c:v>63.7</c:v>
                      </c:pt>
                      <c:pt idx="7">
                        <c:v>61.95</c:v>
                      </c:pt>
                      <c:pt idx="11">
                        <c:v>62.582350322133983</c:v>
                      </c:pt>
                    </c:numCache>
                  </c:numRef>
                </c:val>
                <c:extLst>
                  <c:ext xmlns:c16="http://schemas.microsoft.com/office/drawing/2014/chart" uri="{C3380CC4-5D6E-409C-BE32-E72D297353CC}">
                    <c16:uniqueId val="{00000003-3531-4EDD-9E49-30E8B79287D5}"/>
                  </c:ext>
                </c:extLst>
              </c15:ser>
            </c15:filteredBarSeries>
          </c:ext>
        </c:extLst>
      </c:barChart>
      <c:barChart>
        <c:barDir val="col"/>
        <c:grouping val="clustered"/>
        <c:varyColors val="0"/>
        <c:ser>
          <c:idx val="3"/>
          <c:order val="3"/>
          <c:tx>
            <c:strRef>
              <c:f>SALUD!$B$11</c:f>
              <c:strCache>
                <c:ptCount val="1"/>
                <c:pt idx="0">
                  <c:v>Brecha (años)</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SALUD!$C$7:$N$7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SALUD!$C$11:$N$11</c:f>
              <c:numCache>
                <c:formatCode>_-* #,##0.0_-;\-* #,##0.0_-;_-* "-"??_-;_-@_-</c:formatCode>
                <c:ptCount val="12"/>
                <c:pt idx="2">
                  <c:v>-0.75999999999999801</c:v>
                </c:pt>
                <c:pt idx="7">
                  <c:v>-0.66000000000000369</c:v>
                </c:pt>
                <c:pt idx="11">
                  <c:v>-1.1813627880873625</c:v>
                </c:pt>
              </c:numCache>
            </c:numRef>
          </c:val>
          <c:extLst xmlns:c15="http://schemas.microsoft.com/office/drawing/2012/chart">
            <c:ext xmlns:c16="http://schemas.microsoft.com/office/drawing/2014/chart" uri="{C3380CC4-5D6E-409C-BE32-E72D297353CC}">
              <c16:uniqueId val="{00000002-3531-4EDD-9E49-30E8B79287D5}"/>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max val="70"/>
          <c:min val="-20"/>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majorUnit val="20"/>
      </c:valAx>
      <c:valAx>
        <c:axId val="357252640"/>
        <c:scaling>
          <c:orientation val="minMax"/>
        </c:scaling>
        <c:delete val="1"/>
        <c:axPos val="r"/>
        <c:numFmt formatCode="_-* #,##0.0_-;\-* #,##0.0_-;_-* &quot;-&quot;??_-;_-@_-"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Estado de salud percibida</a:t>
            </a:r>
          </a:p>
        </c:rich>
      </c:tx>
      <c:layout>
        <c:manualLayout>
          <c:xMode val="edge"/>
          <c:yMode val="edge"/>
          <c:x val="0.36328968520157656"/>
          <c:y val="4.6437030906652209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strRef>
              <c:f>SALUD!$B$15</c:f>
              <c:strCache>
                <c:ptCount val="1"/>
                <c:pt idx="0">
                  <c:v>Mujeres</c:v>
                </c:pt>
              </c:strCache>
            </c:strRef>
          </c:tx>
          <c:spPr>
            <a:solidFill>
              <a:sysClr val="window" lastClr="FFFFFF"/>
            </a:solidFill>
            <a:ln w="12700" cap="flat" cmpd="sng" algn="ctr">
              <a:solidFill>
                <a:sysClr val="windowText" lastClr="000000"/>
              </a:solidFill>
              <a:prstDash val="solid"/>
              <a:miter lim="800000"/>
            </a:ln>
            <a:effectLst/>
          </c:spPr>
          <c:invertIfNegative val="0"/>
          <c:cat>
            <c:numRef>
              <c:f>SALUD!$C$12:$N$12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SALUD!$C$15:$N$15</c:f>
              <c:numCache>
                <c:formatCode>_-* #,##0.0_-;\-* #,##0.0_-;_-* "-"??_-;_-@_-</c:formatCode>
                <c:ptCount val="12"/>
                <c:pt idx="3">
                  <c:v>70.23</c:v>
                </c:pt>
                <c:pt idx="7">
                  <c:v>68</c:v>
                </c:pt>
                <c:pt idx="11">
                  <c:v>67.158967342521805</c:v>
                </c:pt>
              </c:numCache>
            </c:numRef>
          </c:val>
          <c:extLst>
            <c:ext xmlns:c16="http://schemas.microsoft.com/office/drawing/2014/chart" uri="{C3380CC4-5D6E-409C-BE32-E72D297353CC}">
              <c16:uniqueId val="{00000000-6394-4866-8B1E-41C29A4FE008}"/>
            </c:ext>
          </c:extLst>
        </c:ser>
        <c:ser>
          <c:idx val="1"/>
          <c:order val="1"/>
          <c:tx>
            <c:strRef>
              <c:f>SALUD!$B$14</c:f>
              <c:strCache>
                <c:ptCount val="1"/>
                <c:pt idx="0">
                  <c:v>Hombres</c:v>
                </c:pt>
              </c:strCache>
            </c:strRef>
          </c:tx>
          <c:spPr>
            <a:solidFill>
              <a:sysClr val="window" lastClr="FFFFFF"/>
            </a:solidFill>
            <a:ln w="12700" cap="flat" cmpd="sng" algn="ctr">
              <a:solidFill>
                <a:srgbClr val="A5A5A5"/>
              </a:solidFill>
              <a:prstDash val="solid"/>
              <a:miter lim="800000"/>
            </a:ln>
            <a:effectLst/>
          </c:spPr>
          <c:invertIfNegative val="0"/>
          <c:cat>
            <c:numRef>
              <c:f>SALUD!$C$12:$N$12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SALUD!$C$14:$N$14</c:f>
              <c:numCache>
                <c:formatCode>_-* #,##0.0_-;\-* #,##0.0_-;_-* "-"??_-;_-@_-</c:formatCode>
                <c:ptCount val="12"/>
                <c:pt idx="3">
                  <c:v>79.03</c:v>
                </c:pt>
                <c:pt idx="7">
                  <c:v>77.400000000000006</c:v>
                </c:pt>
                <c:pt idx="11">
                  <c:v>76.657148784648399</c:v>
                </c:pt>
              </c:numCache>
            </c:numRef>
          </c:val>
          <c:extLst>
            <c:ext xmlns:c16="http://schemas.microsoft.com/office/drawing/2014/chart" uri="{C3380CC4-5D6E-409C-BE32-E72D297353CC}">
              <c16:uniqueId val="{00000001-6394-4866-8B1E-41C29A4FE008}"/>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strRef>
                    <c:extLst>
                      <c:ext uri="{02D57815-91ED-43cb-92C2-25804820EDAC}">
                        <c15:formulaRef>
                          <c15:sqref>SALUD!$B$13</c15:sqref>
                        </c15:formulaRef>
                      </c:ext>
                    </c:extLst>
                    <c:strCache>
                      <c:ptCount val="1"/>
                      <c:pt idx="0">
                        <c:v>Total</c:v>
                      </c:pt>
                    </c:strCache>
                  </c:strRef>
                </c:tx>
                <c:spPr>
                  <a:solidFill>
                    <a:schemeClr val="accent2">
                      <a:tint val="58000"/>
                    </a:schemeClr>
                  </a:solidFill>
                  <a:ln>
                    <a:noFill/>
                  </a:ln>
                  <a:effectLst/>
                </c:spPr>
                <c:invertIfNegative val="0"/>
                <c:cat>
                  <c:numRef>
                    <c:extLst>
                      <c:ext uri="{02D57815-91ED-43cb-92C2-25804820EDAC}">
                        <c15:formulaRef>
                          <c15:sqref>SALUD!$C$12:$N$12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SALUD!$C$13:$N$13</c15:sqref>
                        </c15:formulaRef>
                      </c:ext>
                    </c:extLst>
                    <c:numCache>
                      <c:formatCode>_-* #,##0.0_-;\-* #,##0.0_-;_-* "-"??_-;_-@_-</c:formatCode>
                      <c:ptCount val="12"/>
                      <c:pt idx="3">
                        <c:v>74.31</c:v>
                      </c:pt>
                      <c:pt idx="7">
                        <c:v>72.349999999999994</c:v>
                      </c:pt>
                      <c:pt idx="11">
                        <c:v>71.532039969320508</c:v>
                      </c:pt>
                    </c:numCache>
                  </c:numRef>
                </c:val>
                <c:extLst>
                  <c:ext xmlns:c16="http://schemas.microsoft.com/office/drawing/2014/chart" uri="{C3380CC4-5D6E-409C-BE32-E72D297353CC}">
                    <c16:uniqueId val="{00000003-6394-4866-8B1E-41C29A4FE008}"/>
                  </c:ext>
                </c:extLst>
              </c15:ser>
            </c15:filteredBarSeries>
          </c:ext>
        </c:extLst>
      </c:barChart>
      <c:barChart>
        <c:barDir val="col"/>
        <c:grouping val="clustered"/>
        <c:varyColors val="0"/>
        <c:ser>
          <c:idx val="3"/>
          <c:order val="3"/>
          <c:tx>
            <c:strRef>
              <c:f>SALUD!$B$16</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SALUD!$C$12:$N$12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SALUD!$C$16:$N$16</c:f>
              <c:numCache>
                <c:formatCode>_-* #,##0.0_-;\-* #,##0.0_-;_-* "-"??_-;_-@_-</c:formatCode>
                <c:ptCount val="12"/>
                <c:pt idx="3">
                  <c:v>-8.7999999999999972</c:v>
                </c:pt>
                <c:pt idx="7">
                  <c:v>-9.4000000000000057</c:v>
                </c:pt>
                <c:pt idx="11">
                  <c:v>-9.4981814421265938</c:v>
                </c:pt>
              </c:numCache>
            </c:numRef>
          </c:val>
          <c:extLst xmlns:c15="http://schemas.microsoft.com/office/drawing/2012/chart">
            <c:ext xmlns:c16="http://schemas.microsoft.com/office/drawing/2014/chart" uri="{C3380CC4-5D6E-409C-BE32-E72D297353CC}">
              <c16:uniqueId val="{00000002-6394-4866-8B1E-41C29A4FE008}"/>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_-* #,##0.0_-;\-* #,##0.0_-;_-* &quot;-&quot;??_-;_-@_-"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Población</a:t>
            </a:r>
            <a:r>
              <a:rPr lang="es-ES" baseline="0"/>
              <a:t> que padece algún problema crónico de salud</a:t>
            </a:r>
            <a:endParaRPr lang="es-ES"/>
          </a:p>
        </c:rich>
      </c:tx>
      <c:layout>
        <c:manualLayout>
          <c:xMode val="edge"/>
          <c:yMode val="edge"/>
          <c:x val="0.23222621348818565"/>
          <c:y val="5.096743814388858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strRef>
              <c:f>SALUD!$B$20</c:f>
              <c:strCache>
                <c:ptCount val="1"/>
                <c:pt idx="0">
                  <c:v>Mujeres</c:v>
                </c:pt>
              </c:strCache>
            </c:strRef>
          </c:tx>
          <c:spPr>
            <a:solidFill>
              <a:sysClr val="window" lastClr="FFFFFF"/>
            </a:solidFill>
            <a:ln w="12700" cap="flat" cmpd="sng" algn="ctr">
              <a:solidFill>
                <a:sysClr val="windowText" lastClr="000000"/>
              </a:solidFill>
              <a:prstDash val="solid"/>
              <a:miter lim="800000"/>
            </a:ln>
            <a:effectLst/>
          </c:spPr>
          <c:invertIfNegative val="0"/>
          <c:cat>
            <c:numRef>
              <c:f>SALUD!$C$17:$N$17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SALUD!$C$20:$N$20</c:f>
              <c:numCache>
                <c:formatCode>_-* #,##0.0_-;\-* #,##0.0_-;_-* "-"??_-;_-@_-</c:formatCode>
                <c:ptCount val="12"/>
                <c:pt idx="3">
                  <c:v>74.19</c:v>
                </c:pt>
                <c:pt idx="7">
                  <c:v>76.7</c:v>
                </c:pt>
                <c:pt idx="11">
                  <c:v>74.632619341101801</c:v>
                </c:pt>
              </c:numCache>
            </c:numRef>
          </c:val>
          <c:extLst>
            <c:ext xmlns:c16="http://schemas.microsoft.com/office/drawing/2014/chart" uri="{C3380CC4-5D6E-409C-BE32-E72D297353CC}">
              <c16:uniqueId val="{00000000-AC4D-4C20-8EC2-5A6D7C5590DC}"/>
            </c:ext>
          </c:extLst>
        </c:ser>
        <c:ser>
          <c:idx val="1"/>
          <c:order val="1"/>
          <c:tx>
            <c:strRef>
              <c:f>SALUD!$B$19</c:f>
              <c:strCache>
                <c:ptCount val="1"/>
                <c:pt idx="0">
                  <c:v>Hombres</c:v>
                </c:pt>
              </c:strCache>
            </c:strRef>
          </c:tx>
          <c:spPr>
            <a:solidFill>
              <a:sysClr val="window" lastClr="FFFFFF"/>
            </a:solidFill>
            <a:ln w="12700" cap="flat" cmpd="sng" algn="ctr">
              <a:solidFill>
                <a:srgbClr val="A5A5A5"/>
              </a:solidFill>
              <a:prstDash val="solid"/>
              <a:miter lim="800000"/>
            </a:ln>
            <a:effectLst/>
          </c:spPr>
          <c:invertIfNegative val="0"/>
          <c:cat>
            <c:numRef>
              <c:f>SALUD!$C$17:$N$17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SALUD!$C$19:$N$19</c:f>
              <c:numCache>
                <c:formatCode>_-* #,##0.0_-;\-* #,##0.0_-;_-* "-"??_-;_-@_-</c:formatCode>
                <c:ptCount val="12"/>
                <c:pt idx="3">
                  <c:v>64.52</c:v>
                </c:pt>
                <c:pt idx="7">
                  <c:v>66.8</c:v>
                </c:pt>
                <c:pt idx="11">
                  <c:v>63.4147437745915</c:v>
                </c:pt>
              </c:numCache>
            </c:numRef>
          </c:val>
          <c:extLst>
            <c:ext xmlns:c16="http://schemas.microsoft.com/office/drawing/2014/chart" uri="{C3380CC4-5D6E-409C-BE32-E72D297353CC}">
              <c16:uniqueId val="{00000001-AC4D-4C20-8EC2-5A6D7C5590DC}"/>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strRef>
                    <c:extLst>
                      <c:ext uri="{02D57815-91ED-43cb-92C2-25804820EDAC}">
                        <c15:formulaRef>
                          <c15:sqref>SALUD!$B$18</c15:sqref>
                        </c15:formulaRef>
                      </c:ext>
                    </c:extLst>
                    <c:strCache>
                      <c:ptCount val="1"/>
                      <c:pt idx="0">
                        <c:v>Total</c:v>
                      </c:pt>
                    </c:strCache>
                  </c:strRef>
                </c:tx>
                <c:spPr>
                  <a:solidFill>
                    <a:schemeClr val="accent2">
                      <a:tint val="58000"/>
                    </a:schemeClr>
                  </a:solidFill>
                  <a:ln>
                    <a:noFill/>
                  </a:ln>
                  <a:effectLst/>
                </c:spPr>
                <c:invertIfNegative val="0"/>
                <c:cat>
                  <c:numRef>
                    <c:extLst>
                      <c:ext uri="{02D57815-91ED-43cb-92C2-25804820EDAC}">
                        <c15:formulaRef>
                          <c15:sqref>SALUD!$C$17:$N$17</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SALUD!$C$18:$N$18</c15:sqref>
                        </c15:formulaRef>
                      </c:ext>
                    </c:extLst>
                    <c:numCache>
                      <c:formatCode>_-* #,##0.0_-;\-* #,##0.0_-;_-* "-"??_-;_-@_-</c:formatCode>
                      <c:ptCount val="12"/>
                      <c:pt idx="3">
                        <c:v>69.7</c:v>
                      </c:pt>
                      <c:pt idx="7">
                        <c:v>72.2</c:v>
                      </c:pt>
                      <c:pt idx="11">
                        <c:v>69.437665936225898</c:v>
                      </c:pt>
                    </c:numCache>
                  </c:numRef>
                </c:val>
                <c:extLst>
                  <c:ext xmlns:c16="http://schemas.microsoft.com/office/drawing/2014/chart" uri="{C3380CC4-5D6E-409C-BE32-E72D297353CC}">
                    <c16:uniqueId val="{00000003-AC4D-4C20-8EC2-5A6D7C5590DC}"/>
                  </c:ext>
                </c:extLst>
              </c15:ser>
            </c15:filteredBarSeries>
          </c:ext>
        </c:extLst>
      </c:barChart>
      <c:barChart>
        <c:barDir val="col"/>
        <c:grouping val="clustered"/>
        <c:varyColors val="0"/>
        <c:ser>
          <c:idx val="3"/>
          <c:order val="3"/>
          <c:tx>
            <c:strRef>
              <c:f>SALUD!$B$21</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SALUD!$C$17:$N$17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SALUD!$C$21:$N$21</c:f>
              <c:numCache>
                <c:formatCode>_-* #,##0.0_-;\-* #,##0.0_-;_-* "-"??_-;_-@_-</c:formatCode>
                <c:ptCount val="12"/>
                <c:pt idx="3" formatCode="#,##0.0">
                  <c:v>9.6700000000000017</c:v>
                </c:pt>
                <c:pt idx="7" formatCode="#,##0.0">
                  <c:v>9.9000000000000057</c:v>
                </c:pt>
                <c:pt idx="11" formatCode="#,##0.0">
                  <c:v>11.217875566510301</c:v>
                </c:pt>
              </c:numCache>
            </c:numRef>
          </c:val>
          <c:extLst xmlns:c15="http://schemas.microsoft.com/office/drawing/2012/chart">
            <c:ext xmlns:c16="http://schemas.microsoft.com/office/drawing/2014/chart" uri="{C3380CC4-5D6E-409C-BE32-E72D297353CC}">
              <c16:uniqueId val="{00000002-AC4D-4C20-8EC2-5A6D7C5590DC}"/>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_-* #,##0.0_-;\-* #,##0.0_-;_-* &quot;-&quot;??_-;_-@_-"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Población</a:t>
            </a:r>
            <a:r>
              <a:rPr lang="es-ES" baseline="0"/>
              <a:t> con riesgo de mala salud mental</a:t>
            </a:r>
            <a:endParaRPr lang="es-ES"/>
          </a:p>
        </c:rich>
      </c:tx>
      <c:layout>
        <c:manualLayout>
          <c:xMode val="edge"/>
          <c:yMode val="edge"/>
          <c:x val="0.25037346341773209"/>
          <c:y val="4.1906623669415832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strRef>
              <c:f>SALUD!$B$25</c:f>
              <c:strCache>
                <c:ptCount val="1"/>
                <c:pt idx="0">
                  <c:v>Mujeres</c:v>
                </c:pt>
              </c:strCache>
            </c:strRef>
          </c:tx>
          <c:spPr>
            <a:solidFill>
              <a:sysClr val="window" lastClr="FFFFFF"/>
            </a:solidFill>
            <a:ln w="12700" cap="flat" cmpd="sng" algn="ctr">
              <a:solidFill>
                <a:sysClr val="windowText" lastClr="000000"/>
              </a:solidFill>
              <a:prstDash val="solid"/>
              <a:miter lim="800000"/>
            </a:ln>
            <a:effectLst/>
          </c:spPr>
          <c:invertIfNegative val="0"/>
          <c:cat>
            <c:numRef>
              <c:f>SALUD!$C$22:$N$22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SALUD!$C$25:$N$25</c:f>
              <c:numCache>
                <c:formatCode>_-* #,##0.0_-;\-* #,##0.0_-;_-* "-"??_-;_-@_-</c:formatCode>
                <c:ptCount val="12"/>
                <c:pt idx="3">
                  <c:v>23.6</c:v>
                </c:pt>
                <c:pt idx="7">
                  <c:v>24.6</c:v>
                </c:pt>
                <c:pt idx="11">
                  <c:v>29.693094538678089</c:v>
                </c:pt>
              </c:numCache>
            </c:numRef>
          </c:val>
          <c:extLst>
            <c:ext xmlns:c16="http://schemas.microsoft.com/office/drawing/2014/chart" uri="{C3380CC4-5D6E-409C-BE32-E72D297353CC}">
              <c16:uniqueId val="{00000000-1391-4E19-89B0-54303C1EE4F6}"/>
            </c:ext>
          </c:extLst>
        </c:ser>
        <c:ser>
          <c:idx val="1"/>
          <c:order val="1"/>
          <c:tx>
            <c:strRef>
              <c:f>SALUD!$B$24</c:f>
              <c:strCache>
                <c:ptCount val="1"/>
                <c:pt idx="0">
                  <c:v>Hombres</c:v>
                </c:pt>
              </c:strCache>
            </c:strRef>
          </c:tx>
          <c:spPr>
            <a:solidFill>
              <a:sysClr val="window" lastClr="FFFFFF"/>
            </a:solidFill>
            <a:ln w="12700" cap="flat" cmpd="sng" algn="ctr">
              <a:solidFill>
                <a:srgbClr val="A5A5A5"/>
              </a:solidFill>
              <a:prstDash val="solid"/>
              <a:miter lim="800000"/>
            </a:ln>
            <a:effectLst/>
          </c:spPr>
          <c:invertIfNegative val="0"/>
          <c:cat>
            <c:numRef>
              <c:f>SALUD!$C$22:$N$22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SALUD!$C$24:$N$24</c:f>
              <c:numCache>
                <c:formatCode>_-* #,##0.0_-;\-* #,##0.0_-;_-* "-"??_-;_-@_-</c:formatCode>
                <c:ptCount val="12"/>
                <c:pt idx="3">
                  <c:v>14.9</c:v>
                </c:pt>
                <c:pt idx="7">
                  <c:v>16.7</c:v>
                </c:pt>
                <c:pt idx="11">
                  <c:v>18.458815844800885</c:v>
                </c:pt>
              </c:numCache>
            </c:numRef>
          </c:val>
          <c:extLst>
            <c:ext xmlns:c16="http://schemas.microsoft.com/office/drawing/2014/chart" uri="{C3380CC4-5D6E-409C-BE32-E72D297353CC}">
              <c16:uniqueId val="{00000001-1391-4E19-89B0-54303C1EE4F6}"/>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strRef>
                    <c:extLst>
                      <c:ext uri="{02D57815-91ED-43cb-92C2-25804820EDAC}">
                        <c15:formulaRef>
                          <c15:sqref>SALUD!$B$23</c15:sqref>
                        </c15:formulaRef>
                      </c:ext>
                    </c:extLst>
                    <c:strCache>
                      <c:ptCount val="1"/>
                      <c:pt idx="0">
                        <c:v>Total</c:v>
                      </c:pt>
                    </c:strCache>
                  </c:strRef>
                </c:tx>
                <c:spPr>
                  <a:solidFill>
                    <a:schemeClr val="accent2">
                      <a:tint val="58000"/>
                    </a:schemeClr>
                  </a:solidFill>
                  <a:ln>
                    <a:noFill/>
                  </a:ln>
                  <a:effectLst/>
                </c:spPr>
                <c:invertIfNegative val="0"/>
                <c:cat>
                  <c:numRef>
                    <c:extLst>
                      <c:ext uri="{02D57815-91ED-43cb-92C2-25804820EDAC}">
                        <c15:formulaRef>
                          <c15:sqref>SALUD!$C$22:$N$22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SALUD!$C$23:$N$23</c15:sqref>
                        </c15:formulaRef>
                      </c:ext>
                    </c:extLst>
                    <c:numCache>
                      <c:formatCode>_-* #,##0.0_-;\-* #,##0.0_-;_-* "-"??_-;_-@_-</c:formatCode>
                      <c:ptCount val="12"/>
                      <c:pt idx="3">
                        <c:v>19.5</c:v>
                      </c:pt>
                      <c:pt idx="7">
                        <c:v>21</c:v>
                      </c:pt>
                      <c:pt idx="11">
                        <c:v>24.569631105109618</c:v>
                      </c:pt>
                    </c:numCache>
                  </c:numRef>
                </c:val>
                <c:extLst>
                  <c:ext xmlns:c16="http://schemas.microsoft.com/office/drawing/2014/chart" uri="{C3380CC4-5D6E-409C-BE32-E72D297353CC}">
                    <c16:uniqueId val="{00000003-1391-4E19-89B0-54303C1EE4F6}"/>
                  </c:ext>
                </c:extLst>
              </c15:ser>
            </c15:filteredBarSeries>
          </c:ext>
        </c:extLst>
      </c:barChart>
      <c:barChart>
        <c:barDir val="col"/>
        <c:grouping val="clustered"/>
        <c:varyColors val="0"/>
        <c:ser>
          <c:idx val="3"/>
          <c:order val="3"/>
          <c:tx>
            <c:strRef>
              <c:f>SALUD!$B$26</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SALUD!$C$22:$N$22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SALUD!$C$26:$N$26</c:f>
              <c:numCache>
                <c:formatCode>_-* #,##0.0_-;\-* #,##0.0_-;_-* "-"??_-;_-@_-</c:formatCode>
                <c:ptCount val="12"/>
                <c:pt idx="3" formatCode="#,##0.0">
                  <c:v>8.7000000000000011</c:v>
                </c:pt>
                <c:pt idx="7" formatCode="#,##0.0">
                  <c:v>7.9000000000000021</c:v>
                </c:pt>
                <c:pt idx="11" formatCode="#,##0.0">
                  <c:v>11.234278693877204</c:v>
                </c:pt>
              </c:numCache>
            </c:numRef>
          </c:val>
          <c:extLst xmlns:c15="http://schemas.microsoft.com/office/drawing/2012/chart">
            <c:ext xmlns:c16="http://schemas.microsoft.com/office/drawing/2014/chart" uri="{C3380CC4-5D6E-409C-BE32-E72D297353CC}">
              <c16:uniqueId val="{00000002-1391-4E19-89B0-54303C1EE4F6}"/>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_-* #,##0.0_-;\-* #,##0.0_-;_-* &quot;-&quot;??_-;_-@_-"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Consumo diario de tabaco</a:t>
            </a:r>
          </a:p>
        </c:rich>
      </c:tx>
      <c:layout>
        <c:manualLayout>
          <c:xMode val="edge"/>
          <c:yMode val="edge"/>
          <c:x val="0.23020990779082559"/>
          <c:y val="3.28458775702362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v>Mujeres</c:v>
          </c:tx>
          <c:spPr>
            <a:solidFill>
              <a:sysClr val="window" lastClr="FFFFFF"/>
            </a:solidFill>
            <a:ln w="12700" cap="flat" cmpd="sng" algn="ctr">
              <a:solidFill>
                <a:sysClr val="windowText" lastClr="000000"/>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3">
                <c:v>22.3</c:v>
              </c:pt>
              <c:pt idx="7">
                <c:v>21.291088924347999</c:v>
              </c:pt>
              <c:pt idx="11">
                <c:v>17.8426283862985</c:v>
              </c:pt>
            </c:numLit>
          </c:val>
          <c:extLst>
            <c:ext xmlns:c16="http://schemas.microsoft.com/office/drawing/2014/chart" uri="{C3380CC4-5D6E-409C-BE32-E72D297353CC}">
              <c16:uniqueId val="{00000000-62C0-4383-ACFC-E498FC86C2DC}"/>
            </c:ext>
          </c:extLst>
        </c:ser>
        <c:ser>
          <c:idx val="1"/>
          <c:order val="1"/>
          <c:tx>
            <c:v>Hombres</c:v>
          </c:tx>
          <c:spPr>
            <a:solidFill>
              <a:sysClr val="window" lastClr="FFFFFF"/>
            </a:solidFill>
            <a:ln w="12700" cap="flat" cmpd="sng" algn="ctr">
              <a:solidFill>
                <a:srgbClr val="A5A5A5"/>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3">
                <c:v>27.9</c:v>
              </c:pt>
              <c:pt idx="7">
                <c:v>22.625218361138998</c:v>
              </c:pt>
              <c:pt idx="11">
                <c:v>18.767104412976099</c:v>
              </c:pt>
            </c:numLit>
          </c:val>
          <c:extLst>
            <c:ext xmlns:c16="http://schemas.microsoft.com/office/drawing/2014/chart" uri="{C3380CC4-5D6E-409C-BE32-E72D297353CC}">
              <c16:uniqueId val="{00000001-62C0-4383-ACFC-E498FC86C2DC}"/>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v>Total</c:v>
                </c:tx>
                <c:spPr>
                  <a:solidFill>
                    <a:schemeClr val="accent2">
                      <a:tint val="58000"/>
                    </a:schemeClr>
                  </a:solidFill>
                  <a:ln>
                    <a:noFill/>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3">
                      <c:v>25</c:v>
                    </c:pt>
                    <c:pt idx="7">
                      <c:v>21.9294089216374</c:v>
                    </c:pt>
                    <c:pt idx="11">
                      <c:v>18.291664618264701</c:v>
                    </c:pt>
                  </c:numLit>
                </c:val>
                <c:extLst>
                  <c:ext xmlns:c16="http://schemas.microsoft.com/office/drawing/2014/chart" uri="{C3380CC4-5D6E-409C-BE32-E72D297353CC}">
                    <c16:uniqueId val="{00000003-62C0-4383-ACFC-E498FC86C2DC}"/>
                  </c:ext>
                </c:extLst>
              </c15:ser>
            </c15:filteredBarSeries>
          </c:ext>
        </c:extLst>
      </c:barChart>
      <c:barChart>
        <c:barDir val="col"/>
        <c:grouping val="clustered"/>
        <c:varyColors val="0"/>
        <c:ser>
          <c:idx val="3"/>
          <c:order val="3"/>
          <c:tx>
            <c:v>Brecha</c:v>
          </c:tx>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3">
                <c:v>-5.5999999999999979</c:v>
              </c:pt>
              <c:pt idx="7">
                <c:v>-1.3341294367909988</c:v>
              </c:pt>
              <c:pt idx="11">
                <c:v>-0.92447602667759909</c:v>
              </c:pt>
            </c:numLit>
          </c:val>
          <c:extLst xmlns:c15="http://schemas.microsoft.com/office/drawing/2012/chart">
            <c:ext xmlns:c16="http://schemas.microsoft.com/office/drawing/2014/chart" uri="{C3380CC4-5D6E-409C-BE32-E72D297353CC}">
              <c16:uniqueId val="{00000002-62C0-4383-ACFC-E498FC86C2DC}"/>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Dependencia en personas de más de 65 años</a:t>
            </a:r>
          </a:p>
        </c:rich>
      </c:tx>
      <c:layout>
        <c:manualLayout>
          <c:xMode val="edge"/>
          <c:yMode val="edge"/>
          <c:x val="0.23020990779082559"/>
          <c:y val="3.28458775702362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v>Mujeres</c:v>
          </c:tx>
          <c:spPr>
            <a:solidFill>
              <a:sysClr val="window" lastClr="FFFFFF"/>
            </a:solidFill>
            <a:ln w="12700" cap="flat" cmpd="sng" algn="ctr">
              <a:solidFill>
                <a:sysClr val="windowText" lastClr="000000"/>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7">
                <c:v>64.5</c:v>
              </c:pt>
              <c:pt idx="11">
                <c:v>23.5472192203666</c:v>
              </c:pt>
            </c:numLit>
          </c:val>
          <c:extLst>
            <c:ext xmlns:c16="http://schemas.microsoft.com/office/drawing/2014/chart" uri="{C3380CC4-5D6E-409C-BE32-E72D297353CC}">
              <c16:uniqueId val="{00000000-2E2F-4F9C-99B8-80C799D5515D}"/>
            </c:ext>
          </c:extLst>
        </c:ser>
        <c:ser>
          <c:idx val="1"/>
          <c:order val="1"/>
          <c:tx>
            <c:v>Hombres</c:v>
          </c:tx>
          <c:spPr>
            <a:solidFill>
              <a:sysClr val="window" lastClr="FFFFFF"/>
            </a:solidFill>
            <a:ln w="12700" cap="flat" cmpd="sng" algn="ctr">
              <a:solidFill>
                <a:srgbClr val="A5A5A5"/>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7">
                <c:v>47.5</c:v>
              </c:pt>
              <c:pt idx="11">
                <c:v>33.405752385323304</c:v>
              </c:pt>
            </c:numLit>
          </c:val>
          <c:extLst>
            <c:ext xmlns:c16="http://schemas.microsoft.com/office/drawing/2014/chart" uri="{C3380CC4-5D6E-409C-BE32-E72D297353CC}">
              <c16:uniqueId val="{00000001-2E2F-4F9C-99B8-80C799D5515D}"/>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v>Total</c:v>
                </c:tx>
                <c:spPr>
                  <a:solidFill>
                    <a:schemeClr val="accent2">
                      <a:tint val="58000"/>
                    </a:schemeClr>
                  </a:solidFill>
                  <a:ln>
                    <a:noFill/>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7">
                      <c:v>57.8</c:v>
                    </c:pt>
                    <c:pt idx="11">
                      <c:v>27.434324582477799</c:v>
                    </c:pt>
                  </c:numLit>
                </c:val>
                <c:extLst>
                  <c:ext xmlns:c16="http://schemas.microsoft.com/office/drawing/2014/chart" uri="{C3380CC4-5D6E-409C-BE32-E72D297353CC}">
                    <c16:uniqueId val="{00000003-2E2F-4F9C-99B8-80C799D5515D}"/>
                  </c:ext>
                </c:extLst>
              </c15:ser>
            </c15:filteredBarSeries>
          </c:ext>
        </c:extLst>
      </c:barChart>
      <c:barChart>
        <c:barDir val="col"/>
        <c:grouping val="clustered"/>
        <c:varyColors val="0"/>
        <c:ser>
          <c:idx val="3"/>
          <c:order val="3"/>
          <c:tx>
            <c:v>Brecha</c:v>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7">
                <c:v>17</c:v>
              </c:pt>
              <c:pt idx="11">
                <c:v>-9.8585331649567038</c:v>
              </c:pt>
            </c:numLit>
          </c:val>
          <c:extLst xmlns:c15="http://schemas.microsoft.com/office/drawing/2012/chart">
            <c:ext xmlns:c16="http://schemas.microsoft.com/office/drawing/2014/chart" uri="{C3380CC4-5D6E-409C-BE32-E72D297353CC}">
              <c16:uniqueId val="{00000002-2E2F-4F9C-99B8-80C799D5515D}"/>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Sobrepeso</a:t>
            </a:r>
          </a:p>
        </c:rich>
      </c:tx>
      <c:layout>
        <c:manualLayout>
          <c:xMode val="edge"/>
          <c:yMode val="edge"/>
          <c:x val="0.23020990779082559"/>
          <c:y val="3.28458775702362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v>Mujeres</c:v>
          </c:tx>
          <c:spPr>
            <a:solidFill>
              <a:sysClr val="window" lastClr="FFFFFF"/>
            </a:solidFill>
            <a:ln w="12700" cap="flat" cmpd="sng" algn="ctr">
              <a:solidFill>
                <a:sysClr val="windowText" lastClr="000000"/>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3">
                <c:v>22.9</c:v>
              </c:pt>
              <c:pt idx="7">
                <c:v>28.3</c:v>
              </c:pt>
              <c:pt idx="11">
                <c:v>27.233075844686599</c:v>
              </c:pt>
            </c:numLit>
          </c:val>
          <c:extLst>
            <c:ext xmlns:c16="http://schemas.microsoft.com/office/drawing/2014/chart" uri="{C3380CC4-5D6E-409C-BE32-E72D297353CC}">
              <c16:uniqueId val="{00000000-F837-4938-A017-0E140A17C84A}"/>
            </c:ext>
          </c:extLst>
        </c:ser>
        <c:ser>
          <c:idx val="1"/>
          <c:order val="1"/>
          <c:tx>
            <c:v>Hombres</c:v>
          </c:tx>
          <c:spPr>
            <a:solidFill>
              <a:sysClr val="window" lastClr="FFFFFF"/>
            </a:solidFill>
            <a:ln w="12700" cap="flat" cmpd="sng" algn="ctr">
              <a:solidFill>
                <a:srgbClr val="A5A5A5"/>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3">
                <c:v>38.200000000000003</c:v>
              </c:pt>
              <c:pt idx="7">
                <c:v>42.2</c:v>
              </c:pt>
              <c:pt idx="11">
                <c:v>41.743439293458103</c:v>
              </c:pt>
            </c:numLit>
          </c:val>
          <c:extLst>
            <c:ext xmlns:c16="http://schemas.microsoft.com/office/drawing/2014/chart" uri="{C3380CC4-5D6E-409C-BE32-E72D297353CC}">
              <c16:uniqueId val="{00000001-F837-4938-A017-0E140A17C84A}"/>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v>Total</c:v>
                </c:tx>
                <c:spPr>
                  <a:solidFill>
                    <a:schemeClr val="accent2">
                      <a:tint val="58000"/>
                    </a:schemeClr>
                  </a:solidFill>
                  <a:ln>
                    <a:noFill/>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3">
                      <c:v>30.1</c:v>
                    </c:pt>
                    <c:pt idx="7">
                      <c:v>34.700000000000003</c:v>
                    </c:pt>
                    <c:pt idx="11">
                      <c:v>33.979623425383195</c:v>
                    </c:pt>
                  </c:numLit>
                </c:val>
                <c:extLst>
                  <c:ext xmlns:c16="http://schemas.microsoft.com/office/drawing/2014/chart" uri="{C3380CC4-5D6E-409C-BE32-E72D297353CC}">
                    <c16:uniqueId val="{00000003-F837-4938-A017-0E140A17C84A}"/>
                  </c:ext>
                </c:extLst>
              </c15:ser>
            </c15:filteredBarSeries>
          </c:ext>
        </c:extLst>
      </c:barChart>
      <c:barChart>
        <c:barDir val="col"/>
        <c:grouping val="clustered"/>
        <c:varyColors val="0"/>
        <c:ser>
          <c:idx val="3"/>
          <c:order val="3"/>
          <c:tx>
            <c:v>Brecha</c:v>
          </c:tx>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3">
                <c:v>-15.300000000000004</c:v>
              </c:pt>
              <c:pt idx="7">
                <c:v>-13.900000000000002</c:v>
              </c:pt>
              <c:pt idx="11">
                <c:v>-14.510363448771503</c:v>
              </c:pt>
            </c:numLit>
          </c:val>
          <c:extLst xmlns:c15="http://schemas.microsoft.com/office/drawing/2012/chart">
            <c:ext xmlns:c16="http://schemas.microsoft.com/office/drawing/2014/chart" uri="{C3380CC4-5D6E-409C-BE32-E72D297353CC}">
              <c16:uniqueId val="{00000002-F837-4938-A017-0E140A17C84A}"/>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Obesidad</a:t>
            </a:r>
          </a:p>
        </c:rich>
      </c:tx>
      <c:layout>
        <c:manualLayout>
          <c:xMode val="edge"/>
          <c:yMode val="edge"/>
          <c:x val="0.23020990779082559"/>
          <c:y val="3.28458775702362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v>Mujeres</c:v>
          </c:tx>
          <c:spPr>
            <a:solidFill>
              <a:sysClr val="window" lastClr="FFFFFF"/>
            </a:solidFill>
            <a:ln w="12700" cap="flat" cmpd="sng" algn="ctr">
              <a:solidFill>
                <a:sysClr val="windowText" lastClr="000000"/>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3">
                <c:v>11.1</c:v>
              </c:pt>
              <c:pt idx="7">
                <c:v>11.2</c:v>
              </c:pt>
              <c:pt idx="11">
                <c:v>11.747910980089999</c:v>
              </c:pt>
            </c:numLit>
          </c:val>
          <c:extLst>
            <c:ext xmlns:c16="http://schemas.microsoft.com/office/drawing/2014/chart" uri="{C3380CC4-5D6E-409C-BE32-E72D297353CC}">
              <c16:uniqueId val="{00000000-1446-4683-8431-30B31DD83FF8}"/>
            </c:ext>
          </c:extLst>
        </c:ser>
        <c:ser>
          <c:idx val="1"/>
          <c:order val="1"/>
          <c:tx>
            <c:v>Hombres</c:v>
          </c:tx>
          <c:spPr>
            <a:solidFill>
              <a:sysClr val="window" lastClr="FFFFFF"/>
            </a:solidFill>
            <a:ln w="12700" cap="flat" cmpd="sng" algn="ctr">
              <a:solidFill>
                <a:srgbClr val="A5A5A5"/>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3">
                <c:v>11.2</c:v>
              </c:pt>
              <c:pt idx="7">
                <c:v>13.1</c:v>
              </c:pt>
              <c:pt idx="11">
                <c:v>14.109004078178899</c:v>
              </c:pt>
            </c:numLit>
          </c:val>
          <c:extLst>
            <c:ext xmlns:c16="http://schemas.microsoft.com/office/drawing/2014/chart" uri="{C3380CC4-5D6E-409C-BE32-E72D297353CC}">
              <c16:uniqueId val="{00000001-1446-4683-8431-30B31DD83FF8}"/>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v>Total</c:v>
                </c:tx>
                <c:spPr>
                  <a:solidFill>
                    <a:schemeClr val="accent2">
                      <a:tint val="58000"/>
                    </a:schemeClr>
                  </a:solidFill>
                  <a:ln>
                    <a:noFill/>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3">
                      <c:v>11.2</c:v>
                    </c:pt>
                    <c:pt idx="7">
                      <c:v>12.1</c:v>
                    </c:pt>
                    <c:pt idx="11">
                      <c:v>12.845693746520901</c:v>
                    </c:pt>
                  </c:numLit>
                </c:val>
                <c:extLst>
                  <c:ext xmlns:c16="http://schemas.microsoft.com/office/drawing/2014/chart" uri="{C3380CC4-5D6E-409C-BE32-E72D297353CC}">
                    <c16:uniqueId val="{00000003-1446-4683-8431-30B31DD83FF8}"/>
                  </c:ext>
                </c:extLst>
              </c15:ser>
            </c15:filteredBarSeries>
          </c:ext>
        </c:extLst>
      </c:barChart>
      <c:barChart>
        <c:barDir val="col"/>
        <c:grouping val="clustered"/>
        <c:varyColors val="0"/>
        <c:ser>
          <c:idx val="3"/>
          <c:order val="3"/>
          <c:tx>
            <c:v>Brecha</c:v>
          </c:tx>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3">
                <c:v>-9.9999999999999645E-2</c:v>
              </c:pt>
              <c:pt idx="7">
                <c:v>-1.9000000000000004</c:v>
              </c:pt>
              <c:pt idx="11">
                <c:v>-2.3610930980888991</c:v>
              </c:pt>
            </c:numLit>
          </c:val>
          <c:extLst xmlns:c15="http://schemas.microsoft.com/office/drawing/2012/chart">
            <c:ext xmlns:c16="http://schemas.microsoft.com/office/drawing/2014/chart" uri="{C3380CC4-5D6E-409C-BE32-E72D297353CC}">
              <c16:uniqueId val="{00000002-1446-4683-8431-30B31DD83FF8}"/>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sz="1200" b="1">
                <a:solidFill>
                  <a:sysClr val="windowText" lastClr="000000"/>
                </a:solidFill>
              </a:rPr>
              <a:t>No puede permitirse ir de vacaciones al menos una semana al año (%)</a:t>
            </a:r>
          </a:p>
        </c:rich>
      </c:tx>
      <c:layout>
        <c:manualLayout>
          <c:xMode val="edge"/>
          <c:yMode val="edge"/>
          <c:x val="0.17005806521083916"/>
          <c:y val="6.257166270364697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POBREZA!$B$26</c:f>
              <c:strCache>
                <c:ptCount val="1"/>
                <c:pt idx="0">
                  <c:v>Brecha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POBREZA!$C$22:$N$22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POBREZA!$C$26:$N$26</c:f>
              <c:numCache>
                <c:formatCode>#,##0.0</c:formatCode>
                <c:ptCount val="12"/>
                <c:pt idx="0">
                  <c:v>6.1999999999999993</c:v>
                </c:pt>
                <c:pt idx="1">
                  <c:v>5.4000000000000021</c:v>
                </c:pt>
                <c:pt idx="2">
                  <c:v>2.6000000000000014</c:v>
                </c:pt>
                <c:pt idx="3">
                  <c:v>3.4000000000000057</c:v>
                </c:pt>
                <c:pt idx="4">
                  <c:v>5.7000000000000028</c:v>
                </c:pt>
                <c:pt idx="5">
                  <c:v>2.5</c:v>
                </c:pt>
                <c:pt idx="6">
                  <c:v>2.5</c:v>
                </c:pt>
                <c:pt idx="7">
                  <c:v>2.5</c:v>
                </c:pt>
                <c:pt idx="8">
                  <c:v>2.1999999999999993</c:v>
                </c:pt>
                <c:pt idx="9">
                  <c:v>3.8999999999999986</c:v>
                </c:pt>
                <c:pt idx="10">
                  <c:v>0.69999999999999929</c:v>
                </c:pt>
                <c:pt idx="11">
                  <c:v>1.3999999999999986</c:v>
                </c:pt>
              </c:numCache>
            </c:numRef>
          </c:val>
          <c:extLst>
            <c:ext xmlns:c16="http://schemas.microsoft.com/office/drawing/2014/chart" uri="{C3380CC4-5D6E-409C-BE32-E72D297353CC}">
              <c16:uniqueId val="{0000000A-0B79-4905-8AF0-CBCD0F654A97}"/>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POBREZA!$B$24</c:f>
              <c:strCache>
                <c:ptCount val="1"/>
                <c:pt idx="0">
                  <c:v>Hombres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cat>
            <c:numRef>
              <c:f>POBREZA!$C$22:$N$22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POBREZA!$C$24:$N$24</c:f>
              <c:numCache>
                <c:formatCode>_-* #,##0.0_-;\-* #,##0.0_-;_-* "-"??_-;_-@_-</c:formatCode>
                <c:ptCount val="12"/>
                <c:pt idx="0">
                  <c:v>29.7</c:v>
                </c:pt>
                <c:pt idx="1">
                  <c:v>31.8</c:v>
                </c:pt>
                <c:pt idx="2">
                  <c:v>34.4</c:v>
                </c:pt>
                <c:pt idx="3">
                  <c:v>34.299999999999997</c:v>
                </c:pt>
                <c:pt idx="4">
                  <c:v>26.4</c:v>
                </c:pt>
                <c:pt idx="5">
                  <c:v>23.2</c:v>
                </c:pt>
                <c:pt idx="6">
                  <c:v>20.6</c:v>
                </c:pt>
                <c:pt idx="7">
                  <c:v>20.6</c:v>
                </c:pt>
                <c:pt idx="8">
                  <c:v>21.7</c:v>
                </c:pt>
                <c:pt idx="9">
                  <c:v>19</c:v>
                </c:pt>
                <c:pt idx="10">
                  <c:v>21.8</c:v>
                </c:pt>
                <c:pt idx="11">
                  <c:v>19.5</c:v>
                </c:pt>
              </c:numCache>
            </c:numRef>
          </c:val>
          <c:smooth val="0"/>
          <c:extLst>
            <c:ext xmlns:c16="http://schemas.microsoft.com/office/drawing/2014/chart" uri="{C3380CC4-5D6E-409C-BE32-E72D297353CC}">
              <c16:uniqueId val="{00000008-0B79-4905-8AF0-CBCD0F654A97}"/>
            </c:ext>
          </c:extLst>
        </c:ser>
        <c:ser>
          <c:idx val="2"/>
          <c:order val="2"/>
          <c:tx>
            <c:strRef>
              <c:f>POBREZA!$B$25</c:f>
              <c:strCache>
                <c:ptCount val="1"/>
                <c:pt idx="0">
                  <c:v>Mujeres</c:v>
                </c:pt>
              </c:strCache>
            </c:strRef>
          </c:tx>
          <c:spPr>
            <a:ln w="12700" cap="flat" cmpd="sng" algn="ctr">
              <a:solidFill>
                <a:schemeClr val="dk1"/>
              </a:solidFill>
              <a:prstDash val="solid"/>
              <a:miter lim="800000"/>
            </a:ln>
            <a:effectLst/>
          </c:spPr>
          <c:marker>
            <c:symbol val="circle"/>
            <c:size val="5"/>
            <c:spPr>
              <a:solidFill>
                <a:schemeClr val="lt1"/>
              </a:solidFill>
              <a:ln w="12700" cap="flat" cmpd="sng" algn="ctr">
                <a:solidFill>
                  <a:schemeClr val="dk1"/>
                </a:solidFill>
                <a:prstDash val="solid"/>
                <a:miter lim="800000"/>
              </a:ln>
              <a:effectLst/>
            </c:spPr>
          </c:marker>
          <c:cat>
            <c:numRef>
              <c:f>POBREZA!$C$22:$N$22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POBREZA!$C$25:$N$25</c:f>
              <c:numCache>
                <c:formatCode>_-* #,##0.0_-;\-* #,##0.0_-;_-* "-"??_-;_-@_-</c:formatCode>
                <c:ptCount val="12"/>
                <c:pt idx="0">
                  <c:v>35.9</c:v>
                </c:pt>
                <c:pt idx="1">
                  <c:v>37.200000000000003</c:v>
                </c:pt>
                <c:pt idx="2">
                  <c:v>37</c:v>
                </c:pt>
                <c:pt idx="3">
                  <c:v>37.700000000000003</c:v>
                </c:pt>
                <c:pt idx="4">
                  <c:v>32.1</c:v>
                </c:pt>
                <c:pt idx="5">
                  <c:v>25.7</c:v>
                </c:pt>
                <c:pt idx="6">
                  <c:v>23.1</c:v>
                </c:pt>
                <c:pt idx="7">
                  <c:v>23.1</c:v>
                </c:pt>
                <c:pt idx="8">
                  <c:v>23.9</c:v>
                </c:pt>
                <c:pt idx="9">
                  <c:v>22.9</c:v>
                </c:pt>
                <c:pt idx="10">
                  <c:v>22.5</c:v>
                </c:pt>
                <c:pt idx="11">
                  <c:v>20.9</c:v>
                </c:pt>
              </c:numCache>
            </c:numRef>
          </c:val>
          <c:smooth val="0"/>
          <c:extLst>
            <c:ext xmlns:c16="http://schemas.microsoft.com/office/drawing/2014/chart" uri="{C3380CC4-5D6E-409C-BE32-E72D297353CC}">
              <c16:uniqueId val="{00000004-0B79-4905-8AF0-CBCD0F654A97}"/>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POBREZA!$B$23</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POBREZA!$C$22:$N$22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POBREZA!$C$23:$N$23</c15:sqref>
                        </c15:formulaRef>
                      </c:ext>
                    </c:extLst>
                    <c:numCache>
                      <c:formatCode>_-* #,##0.0_-;\-* #,##0.0_-;_-* "-"??_-;_-@_-</c:formatCode>
                      <c:ptCount val="12"/>
                      <c:pt idx="0">
                        <c:v>33</c:v>
                      </c:pt>
                      <c:pt idx="1">
                        <c:v>34.700000000000003</c:v>
                      </c:pt>
                      <c:pt idx="2">
                        <c:v>35.799999999999997</c:v>
                      </c:pt>
                      <c:pt idx="3">
                        <c:v>36.1</c:v>
                      </c:pt>
                      <c:pt idx="4">
                        <c:v>29.5</c:v>
                      </c:pt>
                      <c:pt idx="5">
                        <c:v>24.5</c:v>
                      </c:pt>
                      <c:pt idx="6">
                        <c:v>21.9</c:v>
                      </c:pt>
                      <c:pt idx="7">
                        <c:v>21.9</c:v>
                      </c:pt>
                      <c:pt idx="8">
                        <c:v>22.9</c:v>
                      </c:pt>
                      <c:pt idx="9">
                        <c:v>21.1</c:v>
                      </c:pt>
                      <c:pt idx="10">
                        <c:v>22.1</c:v>
                      </c:pt>
                      <c:pt idx="11">
                        <c:v>20.2</c:v>
                      </c:pt>
                    </c:numCache>
                  </c:numRef>
                </c:val>
                <c:smooth val="0"/>
                <c:extLst>
                  <c:ext xmlns:c16="http://schemas.microsoft.com/office/drawing/2014/chart" uri="{C3380CC4-5D6E-409C-BE32-E72D297353CC}">
                    <c16:uniqueId val="{00000007-0B79-4905-8AF0-CBCD0F654A97}"/>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Uso problemático</a:t>
            </a:r>
            <a:r>
              <a:rPr lang="es-ES" baseline="0"/>
              <a:t> de la mensajería instantánea</a:t>
            </a:r>
            <a:endParaRPr lang="es-ES"/>
          </a:p>
        </c:rich>
      </c:tx>
      <c:layout>
        <c:manualLayout>
          <c:xMode val="edge"/>
          <c:yMode val="edge"/>
          <c:x val="0.23020990779082559"/>
          <c:y val="3.28458775702362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v>Mujeres</c:v>
          </c:tx>
          <c:spPr>
            <a:solidFill>
              <a:sysClr val="window" lastClr="FFFFFF"/>
            </a:solidFill>
            <a:ln w="12700" cap="flat" cmpd="sng" algn="ctr">
              <a:solidFill>
                <a:sysClr val="windowText" lastClr="000000"/>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8.7800139209495498</c:v>
              </c:pt>
            </c:numLit>
          </c:val>
          <c:extLst>
            <c:ext xmlns:c16="http://schemas.microsoft.com/office/drawing/2014/chart" uri="{C3380CC4-5D6E-409C-BE32-E72D297353CC}">
              <c16:uniqueId val="{00000000-C679-49B4-A96D-DF22768A5EE7}"/>
            </c:ext>
          </c:extLst>
        </c:ser>
        <c:ser>
          <c:idx val="1"/>
          <c:order val="1"/>
          <c:tx>
            <c:v>Hombres</c:v>
          </c:tx>
          <c:spPr>
            <a:solidFill>
              <a:sysClr val="window" lastClr="FFFFFF"/>
            </a:solidFill>
            <a:ln w="12700" cap="flat" cmpd="sng" algn="ctr">
              <a:solidFill>
                <a:srgbClr val="A5A5A5"/>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9.8058384301748003</c:v>
              </c:pt>
            </c:numLit>
          </c:val>
          <c:extLst>
            <c:ext xmlns:c16="http://schemas.microsoft.com/office/drawing/2014/chart" uri="{C3380CC4-5D6E-409C-BE32-E72D297353CC}">
              <c16:uniqueId val="{00000001-C679-49B4-A96D-DF22768A5EE7}"/>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v>Total</c:v>
                </c:tx>
                <c:spPr>
                  <a:solidFill>
                    <a:schemeClr val="accent2">
                      <a:tint val="58000"/>
                    </a:schemeClr>
                  </a:solidFill>
                  <a:ln>
                    <a:noFill/>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9.2470589051354892</c:v>
                    </c:pt>
                  </c:numLit>
                </c:val>
                <c:extLst>
                  <c:ext xmlns:c16="http://schemas.microsoft.com/office/drawing/2014/chart" uri="{C3380CC4-5D6E-409C-BE32-E72D297353CC}">
                    <c16:uniqueId val="{00000003-C679-49B4-A96D-DF22768A5EE7}"/>
                  </c:ext>
                </c:extLst>
              </c15:ser>
            </c15:filteredBarSeries>
          </c:ext>
        </c:extLst>
      </c:barChart>
      <c:barChart>
        <c:barDir val="col"/>
        <c:grouping val="clustered"/>
        <c:varyColors val="0"/>
        <c:ser>
          <c:idx val="3"/>
          <c:order val="3"/>
          <c:tx>
            <c:v>Brecha</c:v>
          </c:tx>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1.0258245092252505</c:v>
              </c:pt>
            </c:numLit>
          </c:val>
          <c:extLst xmlns:c15="http://schemas.microsoft.com/office/drawing/2012/chart">
            <c:ext xmlns:c16="http://schemas.microsoft.com/office/drawing/2014/chart" uri="{C3380CC4-5D6E-409C-BE32-E72D297353CC}">
              <c16:uniqueId val="{00000002-C679-49B4-A96D-DF22768A5EE7}"/>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Uso problemático</a:t>
            </a:r>
            <a:r>
              <a:rPr lang="es-ES" baseline="0"/>
              <a:t> de redes sociales</a:t>
            </a:r>
            <a:endParaRPr lang="es-ES"/>
          </a:p>
        </c:rich>
      </c:tx>
      <c:layout>
        <c:manualLayout>
          <c:xMode val="edge"/>
          <c:yMode val="edge"/>
          <c:x val="0.23020990779082559"/>
          <c:y val="3.28458775702362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v>Mujeres</c:v>
          </c:tx>
          <c:spPr>
            <a:solidFill>
              <a:sysClr val="window" lastClr="FFFFFF"/>
            </a:solidFill>
            <a:ln w="12700" cap="flat" cmpd="sng" algn="ctr">
              <a:solidFill>
                <a:sysClr val="windowText" lastClr="000000"/>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13.710158248638802</c:v>
              </c:pt>
            </c:numLit>
          </c:val>
          <c:extLst>
            <c:ext xmlns:c16="http://schemas.microsoft.com/office/drawing/2014/chart" uri="{C3380CC4-5D6E-409C-BE32-E72D297353CC}">
              <c16:uniqueId val="{00000000-498D-41D6-8C6C-B5C8D8AF62A9}"/>
            </c:ext>
          </c:extLst>
        </c:ser>
        <c:ser>
          <c:idx val="1"/>
          <c:order val="1"/>
          <c:tx>
            <c:v>Hombres</c:v>
          </c:tx>
          <c:spPr>
            <a:solidFill>
              <a:sysClr val="window" lastClr="FFFFFF"/>
            </a:solidFill>
            <a:ln w="12700" cap="flat" cmpd="sng" algn="ctr">
              <a:solidFill>
                <a:srgbClr val="A5A5A5"/>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15.1178780390964</c:v>
              </c:pt>
            </c:numLit>
          </c:val>
          <c:extLst>
            <c:ext xmlns:c16="http://schemas.microsoft.com/office/drawing/2014/chart" uri="{C3380CC4-5D6E-409C-BE32-E72D297353CC}">
              <c16:uniqueId val="{00000001-498D-41D6-8C6C-B5C8D8AF62A9}"/>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v>Total</c:v>
                </c:tx>
                <c:spPr>
                  <a:solidFill>
                    <a:schemeClr val="accent2">
                      <a:tint val="58000"/>
                    </a:schemeClr>
                  </a:solidFill>
                  <a:ln>
                    <a:noFill/>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14.3307268612818</c:v>
                    </c:pt>
                  </c:numLit>
                </c:val>
                <c:extLst>
                  <c:ext xmlns:c16="http://schemas.microsoft.com/office/drawing/2014/chart" uri="{C3380CC4-5D6E-409C-BE32-E72D297353CC}">
                    <c16:uniqueId val="{00000003-498D-41D6-8C6C-B5C8D8AF62A9}"/>
                  </c:ext>
                </c:extLst>
              </c15:ser>
            </c15:filteredBarSeries>
          </c:ext>
        </c:extLst>
      </c:barChart>
      <c:barChart>
        <c:barDir val="col"/>
        <c:grouping val="clustered"/>
        <c:varyColors val="0"/>
        <c:ser>
          <c:idx val="3"/>
          <c:order val="3"/>
          <c:tx>
            <c:v>Brecha</c:v>
          </c:tx>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1.4077197904575982</c:v>
              </c:pt>
            </c:numLit>
          </c:val>
          <c:extLst xmlns:c15="http://schemas.microsoft.com/office/drawing/2012/chart">
            <c:ext xmlns:c16="http://schemas.microsoft.com/office/drawing/2014/chart" uri="{C3380CC4-5D6E-409C-BE32-E72D297353CC}">
              <c16:uniqueId val="{00000002-498D-41D6-8C6C-B5C8D8AF62A9}"/>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Uso problemático</a:t>
            </a:r>
            <a:r>
              <a:rPr lang="es-ES" baseline="0"/>
              <a:t> de llamadas o videollamadas</a:t>
            </a:r>
            <a:endParaRPr lang="es-ES"/>
          </a:p>
        </c:rich>
      </c:tx>
      <c:layout>
        <c:manualLayout>
          <c:xMode val="edge"/>
          <c:yMode val="edge"/>
          <c:x val="0.23020990779082559"/>
          <c:y val="3.28458775702362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v>Mujeres</c:v>
          </c:tx>
          <c:spPr>
            <a:solidFill>
              <a:sysClr val="window" lastClr="FFFFFF"/>
            </a:solidFill>
            <a:ln w="12700" cap="flat" cmpd="sng" algn="ctr">
              <a:solidFill>
                <a:sysClr val="windowText" lastClr="000000"/>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3.0957372023041398</c:v>
              </c:pt>
            </c:numLit>
          </c:val>
          <c:extLst>
            <c:ext xmlns:c16="http://schemas.microsoft.com/office/drawing/2014/chart" uri="{C3380CC4-5D6E-409C-BE32-E72D297353CC}">
              <c16:uniqueId val="{00000000-220C-425E-AC98-A88321A0F80B}"/>
            </c:ext>
          </c:extLst>
        </c:ser>
        <c:ser>
          <c:idx val="1"/>
          <c:order val="1"/>
          <c:tx>
            <c:v>Hombres</c:v>
          </c:tx>
          <c:spPr>
            <a:solidFill>
              <a:sysClr val="window" lastClr="FFFFFF"/>
            </a:solidFill>
            <a:ln w="12700" cap="flat" cmpd="sng" algn="ctr">
              <a:solidFill>
                <a:srgbClr val="A5A5A5"/>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1.9395662983216901</c:v>
              </c:pt>
            </c:numLit>
          </c:val>
          <c:extLst>
            <c:ext xmlns:c16="http://schemas.microsoft.com/office/drawing/2014/chart" uri="{C3380CC4-5D6E-409C-BE32-E72D297353CC}">
              <c16:uniqueId val="{00000001-220C-425E-AC98-A88321A0F80B}"/>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v>Total</c:v>
                </c:tx>
                <c:spPr>
                  <a:solidFill>
                    <a:schemeClr val="accent2">
                      <a:tint val="58000"/>
                    </a:schemeClr>
                  </a:solidFill>
                  <a:ln>
                    <a:noFill/>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2.5729131480761902</c:v>
                    </c:pt>
                  </c:numLit>
                </c:val>
                <c:extLst>
                  <c:ext xmlns:c16="http://schemas.microsoft.com/office/drawing/2014/chart" uri="{C3380CC4-5D6E-409C-BE32-E72D297353CC}">
                    <c16:uniqueId val="{00000003-220C-425E-AC98-A88321A0F80B}"/>
                  </c:ext>
                </c:extLst>
              </c15:ser>
            </c15:filteredBarSeries>
          </c:ext>
        </c:extLst>
      </c:barChart>
      <c:barChart>
        <c:barDir val="col"/>
        <c:grouping val="clustered"/>
        <c:varyColors val="0"/>
        <c:ser>
          <c:idx val="3"/>
          <c:order val="3"/>
          <c:tx>
            <c:v>Brecha</c:v>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-1.1561709039824497</c:v>
              </c:pt>
            </c:numLit>
          </c:val>
          <c:extLst xmlns:c15="http://schemas.microsoft.com/office/drawing/2012/chart">
            <c:ext xmlns:c16="http://schemas.microsoft.com/office/drawing/2014/chart" uri="{C3380CC4-5D6E-409C-BE32-E72D297353CC}">
              <c16:uniqueId val="{00000002-220C-425E-AC98-A88321A0F80B}"/>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Red]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Uso problemático</a:t>
            </a:r>
            <a:r>
              <a:rPr lang="es-ES" baseline="0"/>
              <a:t> de navegación por internet</a:t>
            </a:r>
            <a:endParaRPr lang="es-ES"/>
          </a:p>
        </c:rich>
      </c:tx>
      <c:layout>
        <c:manualLayout>
          <c:xMode val="edge"/>
          <c:yMode val="edge"/>
          <c:x val="0.23020990779082559"/>
          <c:y val="3.28458775702362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v>Mujeres</c:v>
          </c:tx>
          <c:spPr>
            <a:solidFill>
              <a:sysClr val="window" lastClr="FFFFFF"/>
            </a:solidFill>
            <a:ln w="12700" cap="flat" cmpd="sng" algn="ctr">
              <a:solidFill>
                <a:sysClr val="windowText" lastClr="000000"/>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6.4604658907164598</c:v>
              </c:pt>
            </c:numLit>
          </c:val>
          <c:extLst>
            <c:ext xmlns:c16="http://schemas.microsoft.com/office/drawing/2014/chart" uri="{C3380CC4-5D6E-409C-BE32-E72D297353CC}">
              <c16:uniqueId val="{00000000-B0C7-413A-9CEC-E12D3D6097EE}"/>
            </c:ext>
          </c:extLst>
        </c:ser>
        <c:ser>
          <c:idx val="1"/>
          <c:order val="1"/>
          <c:tx>
            <c:v>Hombres</c:v>
          </c:tx>
          <c:spPr>
            <a:solidFill>
              <a:sysClr val="window" lastClr="FFFFFF"/>
            </a:solidFill>
            <a:ln w="12700" cap="flat" cmpd="sng" algn="ctr">
              <a:solidFill>
                <a:srgbClr val="A5A5A5"/>
              </a:solidFill>
              <a:prstDash val="solid"/>
              <a:miter lim="800000"/>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10.1531568213429</c:v>
              </c:pt>
            </c:numLit>
          </c:val>
          <c:extLst>
            <c:ext xmlns:c16="http://schemas.microsoft.com/office/drawing/2014/chart" uri="{C3380CC4-5D6E-409C-BE32-E72D297353CC}">
              <c16:uniqueId val="{00000001-B0C7-413A-9CEC-E12D3D6097EE}"/>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v>Total</c:v>
                </c:tx>
                <c:spPr>
                  <a:solidFill>
                    <a:schemeClr val="accent2">
                      <a:tint val="58000"/>
                    </a:schemeClr>
                  </a:solidFill>
                  <a:ln>
                    <a:noFill/>
                  </a:ln>
                  <a:effectLst/>
                </c:spPr>
                <c:invertIfNegative val="0"/>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8.2212198381751502</c:v>
                    </c:pt>
                  </c:numLit>
                </c:val>
                <c:extLst>
                  <c:ext xmlns:c16="http://schemas.microsoft.com/office/drawing/2014/chart" uri="{C3380CC4-5D6E-409C-BE32-E72D297353CC}">
                    <c16:uniqueId val="{00000003-B0C7-413A-9CEC-E12D3D6097EE}"/>
                  </c:ext>
                </c:extLst>
              </c15:ser>
            </c15:filteredBarSeries>
          </c:ext>
        </c:extLst>
      </c:barChart>
      <c:barChart>
        <c:barDir val="col"/>
        <c:grouping val="clustered"/>
        <c:varyColors val="0"/>
        <c:ser>
          <c:idx val="3"/>
          <c:order val="3"/>
          <c:tx>
            <c:v>Brecha</c:v>
          </c:tx>
          <c:spPr>
            <a:gradFill rotWithShape="1">
              <a:gsLst>
                <a:gs pos="0">
                  <a:srgbClr val="70AD47">
                    <a:satMod val="103000"/>
                    <a:lumMod val="102000"/>
                    <a:tint val="94000"/>
                  </a:srgbClr>
                </a:gs>
                <a:gs pos="50000">
                  <a:srgbClr val="70AD47">
                    <a:satMod val="110000"/>
                    <a:lumMod val="100000"/>
                    <a:shade val="100000"/>
                  </a:srgbClr>
                </a:gs>
                <a:gs pos="100000">
                  <a:srgbClr val="70AD47">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Lit>
          </c:cat>
          <c:val>
            <c:numLit>
              <c:formatCode>General</c:formatCode>
              <c:ptCount val="12"/>
              <c:pt idx="11">
                <c:v>3.6926909306264406</c:v>
              </c:pt>
            </c:numLit>
          </c:val>
          <c:extLst xmlns:c15="http://schemas.microsoft.com/office/drawing/2012/chart">
            <c:ext xmlns:c16="http://schemas.microsoft.com/office/drawing/2014/chart" uri="{C3380CC4-5D6E-409C-BE32-E72D297353CC}">
              <c16:uniqueId val="{00000002-B0C7-413A-9CEC-E12D3D6097EE}"/>
            </c:ext>
          </c:extLst>
        </c:ser>
        <c:dLbls>
          <c:showLegendKey val="0"/>
          <c:showVal val="0"/>
          <c:showCatName val="0"/>
          <c:showSerName val="0"/>
          <c:showPercent val="0"/>
          <c:showBubbleSize val="0"/>
        </c:dLbls>
        <c:gapWidth val="150"/>
        <c:axId val="357256904"/>
        <c:axId val="357252640"/>
        <c:extLst/>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Red]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357252640"/>
        <c:scaling>
          <c:orientation val="minMax"/>
        </c:scaling>
        <c:delete val="1"/>
        <c:axPos val="r"/>
        <c:numFmt formatCode="General" sourceLinked="1"/>
        <c:majorTickMark val="out"/>
        <c:minorTickMark val="none"/>
        <c:tickLblPos val="nextTo"/>
        <c:crossAx val="357256904"/>
        <c:crosses val="max"/>
        <c:crossBetween val="between"/>
      </c:valAx>
      <c:catAx>
        <c:axId val="357256904"/>
        <c:scaling>
          <c:orientation val="minMax"/>
        </c:scaling>
        <c:delete val="1"/>
        <c:axPos val="t"/>
        <c:numFmt formatCode="General" sourceLinked="1"/>
        <c:majorTickMark val="out"/>
        <c:minorTickMark val="none"/>
        <c:tickLblPos val="nextTo"/>
        <c:crossAx val="357252640"/>
        <c:crosses val="max"/>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Porcentaje de población parada que percibe</a:t>
            </a:r>
            <a:r>
              <a:rPr lang="es-ES" baseline="0"/>
              <a:t> prestación por desempleo</a:t>
            </a:r>
            <a:endParaRPr lang="es-ES"/>
          </a:p>
        </c:rich>
      </c:tx>
      <c:layout>
        <c:manualLayout>
          <c:xMode val="edge"/>
          <c:yMode val="edge"/>
          <c:x val="0.18196138186447325"/>
          <c:y val="4.6588153480522421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'PROT SOCIAL'!$B$6</c:f>
              <c:strCache>
                <c:ptCount val="1"/>
                <c:pt idx="0">
                  <c:v>Brecha</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'PROT SOCIAL'!$C$2:$N$2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'PROT SOCIAL'!$C$6:$N$6</c:f>
              <c:numCache>
                <c:formatCode>_-* #,##0.0_-;\-* #,##0.0_-;_-* "-"??_-;_-@_-</c:formatCode>
                <c:ptCount val="12"/>
                <c:pt idx="2">
                  <c:v>-6.4073204740553464</c:v>
                </c:pt>
                <c:pt idx="3">
                  <c:v>-6.3184756835890923</c:v>
                </c:pt>
                <c:pt idx="4">
                  <c:v>-6.1353401301824348</c:v>
                </c:pt>
                <c:pt idx="5">
                  <c:v>-5.5251565720777052</c:v>
                </c:pt>
                <c:pt idx="6">
                  <c:v>-6.3465036033298361</c:v>
                </c:pt>
                <c:pt idx="7">
                  <c:v>-6.6543215872015722</c:v>
                </c:pt>
                <c:pt idx="8">
                  <c:v>-6.2990261319155536</c:v>
                </c:pt>
                <c:pt idx="9">
                  <c:v>-7.2943563186378526</c:v>
                </c:pt>
                <c:pt idx="10">
                  <c:v>-5.8131448760139435</c:v>
                </c:pt>
                <c:pt idx="11">
                  <c:v>-6.4245089275166549</c:v>
                </c:pt>
              </c:numCache>
            </c:numRef>
          </c:val>
          <c:extLst xmlns:c15="http://schemas.microsoft.com/office/drawing/2012/chart">
            <c:ext xmlns:c16="http://schemas.microsoft.com/office/drawing/2014/chart" uri="{C3380CC4-5D6E-409C-BE32-E72D297353CC}">
              <c16:uniqueId val="{00000000-0548-4E3E-88FE-1376354CCA3D}"/>
            </c:ext>
          </c:extLst>
        </c:ser>
        <c:dLbls>
          <c:showLegendKey val="0"/>
          <c:showVal val="0"/>
          <c:showCatName val="0"/>
          <c:showSerName val="0"/>
          <c:showPercent val="0"/>
          <c:showBubbleSize val="0"/>
        </c:dLbls>
        <c:gapWidth val="150"/>
        <c:axId val="357256904"/>
        <c:axId val="357252640"/>
        <c:extLst/>
      </c:barChart>
      <c:lineChart>
        <c:grouping val="standard"/>
        <c:varyColors val="0"/>
        <c:ser>
          <c:idx val="1"/>
          <c:order val="1"/>
          <c:tx>
            <c:strRef>
              <c:f>'PROT SOCIAL'!$B$4</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'PROT SOCIAL'!$C$2:$N$2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'PROT SOCIAL'!$C$4:$N$4</c:f>
              <c:numCache>
                <c:formatCode>_-* #,##0.0_-;\-* #,##0.0_-;_-* "-"??_-;_-@_-</c:formatCode>
                <c:ptCount val="12"/>
                <c:pt idx="2">
                  <c:v>53.813394018205464</c:v>
                </c:pt>
                <c:pt idx="3">
                  <c:v>52.119463686411962</c:v>
                </c:pt>
                <c:pt idx="4">
                  <c:v>47.8561797752809</c:v>
                </c:pt>
                <c:pt idx="5">
                  <c:v>41.547979438834595</c:v>
                </c:pt>
                <c:pt idx="6">
                  <c:v>42.451828077349205</c:v>
                </c:pt>
                <c:pt idx="7">
                  <c:v>42.782389488694236</c:v>
                </c:pt>
                <c:pt idx="8">
                  <c:v>42.335714790974038</c:v>
                </c:pt>
                <c:pt idx="9">
                  <c:v>47.597940891812662</c:v>
                </c:pt>
                <c:pt idx="10">
                  <c:v>40.09971433768068</c:v>
                </c:pt>
                <c:pt idx="11">
                  <c:v>43.018793012175756</c:v>
                </c:pt>
              </c:numCache>
            </c:numRef>
          </c:val>
          <c:smooth val="0"/>
          <c:extLst>
            <c:ext xmlns:c16="http://schemas.microsoft.com/office/drawing/2014/chart" uri="{C3380CC4-5D6E-409C-BE32-E72D297353CC}">
              <c16:uniqueId val="{00000001-0548-4E3E-88FE-1376354CCA3D}"/>
            </c:ext>
          </c:extLst>
        </c:ser>
        <c:ser>
          <c:idx val="2"/>
          <c:order val="2"/>
          <c:tx>
            <c:strRef>
              <c:f>'PROT SOCIAL'!$B$5</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'PROT SOCIAL'!$C$2:$N$2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'PROT SOCIAL'!$C$5:$N$5</c:f>
              <c:numCache>
                <c:formatCode>_-* #,##0.0_-;\-* #,##0.0_-;_-* "-"??_-;_-@_-</c:formatCode>
                <c:ptCount val="12"/>
                <c:pt idx="2">
                  <c:v>47.406073544150118</c:v>
                </c:pt>
                <c:pt idx="3">
                  <c:v>45.800988002822869</c:v>
                </c:pt>
                <c:pt idx="4">
                  <c:v>41.720839645098465</c:v>
                </c:pt>
                <c:pt idx="5">
                  <c:v>36.02282286675689</c:v>
                </c:pt>
                <c:pt idx="6">
                  <c:v>36.105324474019369</c:v>
                </c:pt>
                <c:pt idx="7">
                  <c:v>36.128067901492663</c:v>
                </c:pt>
                <c:pt idx="8">
                  <c:v>36.036688659058484</c:v>
                </c:pt>
                <c:pt idx="9">
                  <c:v>40.30358457317481</c:v>
                </c:pt>
                <c:pt idx="10">
                  <c:v>34.286569461666737</c:v>
                </c:pt>
                <c:pt idx="11">
                  <c:v>36.594284084659101</c:v>
                </c:pt>
              </c:numCache>
            </c:numRef>
          </c:val>
          <c:smooth val="0"/>
          <c:extLst>
            <c:ext xmlns:c16="http://schemas.microsoft.com/office/drawing/2014/chart" uri="{C3380CC4-5D6E-409C-BE32-E72D297353CC}">
              <c16:uniqueId val="{00000002-0548-4E3E-88FE-1376354CCA3D}"/>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'PROT SOCIAL'!$B$3</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ysClr val="window" lastClr="FFFFFF"/>
                    </a:solidFill>
                    <a:ln w="12700" cap="flat" cmpd="sng" algn="ctr">
                      <a:solidFill>
                        <a:srgbClr val="FFC000"/>
                      </a:solidFill>
                      <a:prstDash val="solid"/>
                      <a:miter lim="800000"/>
                    </a:ln>
                    <a:effectLst/>
                  </c:spPr>
                </c:marker>
                <c:cat>
                  <c:numRef>
                    <c:extLst>
                      <c:ext uri="{02D57815-91ED-43cb-92C2-25804820EDAC}">
                        <c15:formulaRef>
                          <c15:sqref>'PROT SOCIAL'!$C$2:$N$2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'PROT SOCIAL'!$C$3:$N$3</c15:sqref>
                        </c15:formulaRef>
                      </c:ext>
                    </c:extLst>
                    <c:numCache>
                      <c:formatCode>_-* #,##0.0_-;\-* #,##0.0_-;_-* "-"??_-;_-@_-</c:formatCode>
                      <c:ptCount val="12"/>
                      <c:pt idx="2">
                        <c:v>50.61378774377566</c:v>
                      </c:pt>
                      <c:pt idx="3">
                        <c:v>48.948673178606143</c:v>
                      </c:pt>
                      <c:pt idx="4">
                        <c:v>44.730680189615256</c:v>
                      </c:pt>
                      <c:pt idx="5">
                        <c:v>38.640147833033367</c:v>
                      </c:pt>
                      <c:pt idx="6">
                        <c:v>39.047755218758937</c:v>
                      </c:pt>
                      <c:pt idx="7">
                        <c:v>39.128188643721444</c:v>
                      </c:pt>
                      <c:pt idx="8">
                        <c:v>38.812315710073378</c:v>
                      </c:pt>
                      <c:pt idx="9">
                        <c:v>43.534528284303065</c:v>
                      </c:pt>
                      <c:pt idx="10">
                        <c:v>36.868946112679538</c:v>
                      </c:pt>
                      <c:pt idx="11">
                        <c:v>39.388288381623326</c:v>
                      </c:pt>
                    </c:numCache>
                  </c:numRef>
                </c:val>
                <c:smooth val="0"/>
                <c:extLst>
                  <c:ext xmlns:c16="http://schemas.microsoft.com/office/drawing/2014/chart" uri="{C3380CC4-5D6E-409C-BE32-E72D297353CC}">
                    <c16:uniqueId val="{00000003-0548-4E3E-88FE-1376354CCA3D}"/>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majorUnit val="20"/>
      </c:valAx>
      <c:valAx>
        <c:axId val="357252640"/>
        <c:scaling>
          <c:orientation val="minMax"/>
        </c:scaling>
        <c:delete val="1"/>
        <c:axPos val="r"/>
        <c:numFmt formatCode="_-* #,##0.0_-;\-* #,##0.0_-;_-* &quot;-&quot;??_-;_-@_-" sourceLinked="1"/>
        <c:majorTickMark val="out"/>
        <c:minorTickMark val="none"/>
        <c:tickLblPos val="nextTo"/>
        <c:crossAx val="357256904"/>
        <c:crosses val="max"/>
        <c:crossBetween val="between"/>
      </c:valAx>
      <c:catAx>
        <c:axId val="357256904"/>
        <c:scaling>
          <c:orientation val="minMax"/>
        </c:scaling>
        <c:delete val="1"/>
        <c:axPos val="b"/>
        <c:numFmt formatCode="General" sourceLinked="1"/>
        <c:majorTickMark val="out"/>
        <c:minorTickMark val="none"/>
        <c:tickLblPos val="nextTo"/>
        <c:crossAx val="357252640"/>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Titulares de la Renta</a:t>
            </a:r>
            <a:r>
              <a:rPr lang="es-ES" baseline="0"/>
              <a:t> Mínima de Inserción en la Comunidad de Madrid </a:t>
            </a:r>
          </a:p>
          <a:p>
            <a:pPr algn="ctr">
              <a:defRPr sz="1200" b="1">
                <a:solidFill>
                  <a:sysClr val="windowText" lastClr="000000"/>
                </a:solidFill>
              </a:defRPr>
            </a:pPr>
            <a:r>
              <a:rPr lang="es-ES" baseline="0"/>
              <a:t>e Indice de feminización (nº de mujeres titulares por cada 100 hombres)</a:t>
            </a:r>
            <a:endParaRPr lang="es-ES"/>
          </a:p>
        </c:rich>
      </c:tx>
      <c:layout>
        <c:manualLayout>
          <c:xMode val="edge"/>
          <c:yMode val="edge"/>
          <c:x val="0.16585336974345491"/>
          <c:y val="3.7426558454042164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'PROT SOCIAL'!$B$12</c:f>
              <c:strCache>
                <c:ptCount val="1"/>
                <c:pt idx="0">
                  <c:v>Brecha (IF)</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w="12700" cap="flat" cmpd="sng" algn="ctr">
                <a:noFill/>
                <a:prstDash val="solid"/>
                <a:miter lim="800000"/>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'PROT SOCIAL'!$C$7:$O$7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'PROT SOCIAL'!$C$12:$O$12</c:f>
              <c:numCache>
                <c:formatCode>_-* #,##0_-;\-* #,##0_-;_-* "-"??_-;_-@_-</c:formatCode>
                <c:ptCount val="13"/>
                <c:pt idx="5" formatCode="_-* #,##0.0_-;\-* #,##0.0_-;_-* &quot;-&quot;??_-;_-@_-">
                  <c:v>147.8217575304954</c:v>
                </c:pt>
                <c:pt idx="6" formatCode="_-* #,##0.0_-;\-* #,##0.0_-;_-* &quot;-&quot;??_-;_-@_-">
                  <c:v>150.19279738086578</c:v>
                </c:pt>
                <c:pt idx="7" formatCode="_-* #,##0.0_-;\-* #,##0.0_-;_-* &quot;-&quot;??_-;_-@_-">
                  <c:v>156.47271413082763</c:v>
                </c:pt>
                <c:pt idx="8" formatCode="_-* #,##0.0_-;\-* #,##0.0_-;_-* &quot;-&quot;??_-;_-@_-">
                  <c:v>163.19987238794067</c:v>
                </c:pt>
                <c:pt idx="9" formatCode="_-* #,##0.0_-;\-* #,##0.0_-;_-* &quot;-&quot;??_-;_-@_-">
                  <c:v>174.48969813128895</c:v>
                </c:pt>
                <c:pt idx="10" formatCode="_-* #,##0.0_-;\-* #,##0.0_-;_-* &quot;-&quot;??_-;_-@_-">
                  <c:v>187.6074920485334</c:v>
                </c:pt>
              </c:numCache>
            </c:numRef>
          </c:val>
          <c:extLst xmlns:c15="http://schemas.microsoft.com/office/drawing/2012/chart">
            <c:ext xmlns:c16="http://schemas.microsoft.com/office/drawing/2014/chart" uri="{C3380CC4-5D6E-409C-BE32-E72D297353CC}">
              <c16:uniqueId val="{00000000-1224-44EF-9C32-1929A3CB58AA}"/>
            </c:ext>
          </c:extLst>
        </c:ser>
        <c:dLbls>
          <c:showLegendKey val="0"/>
          <c:showVal val="0"/>
          <c:showCatName val="0"/>
          <c:showSerName val="0"/>
          <c:showPercent val="0"/>
          <c:showBubbleSize val="0"/>
        </c:dLbls>
        <c:gapWidth val="150"/>
        <c:axId val="647858624"/>
        <c:axId val="647866824"/>
        <c:extLst/>
      </c:barChart>
      <c:lineChart>
        <c:grouping val="standard"/>
        <c:varyColors val="0"/>
        <c:ser>
          <c:idx val="1"/>
          <c:order val="1"/>
          <c:tx>
            <c:strRef>
              <c:f>'PROT SOCIAL'!$B$9</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'PROT SOCIAL'!$C$7:$O$7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'PROT SOCIAL'!$C$9:$O$9</c:f>
              <c:numCache>
                <c:formatCode>_-* #,##0_-;\-* #,##0_-;_-* "-"??_-;_-@_-</c:formatCode>
                <c:ptCount val="13"/>
                <c:pt idx="5">
                  <c:v>12051</c:v>
                </c:pt>
                <c:pt idx="6">
                  <c:v>13745</c:v>
                </c:pt>
                <c:pt idx="7">
                  <c:v>13835</c:v>
                </c:pt>
                <c:pt idx="8">
                  <c:v>12538</c:v>
                </c:pt>
                <c:pt idx="9">
                  <c:v>10435</c:v>
                </c:pt>
                <c:pt idx="10">
                  <c:v>8489</c:v>
                </c:pt>
              </c:numCache>
            </c:numRef>
          </c:val>
          <c:smooth val="0"/>
          <c:extLst>
            <c:ext xmlns:c16="http://schemas.microsoft.com/office/drawing/2014/chart" uri="{C3380CC4-5D6E-409C-BE32-E72D297353CC}">
              <c16:uniqueId val="{00000001-1224-44EF-9C32-1929A3CB58AA}"/>
            </c:ext>
          </c:extLst>
        </c:ser>
        <c:ser>
          <c:idx val="2"/>
          <c:order val="2"/>
          <c:tx>
            <c:strRef>
              <c:f>'PROT SOCIAL'!$B$10</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'PROT SOCIAL'!$C$7:$O$7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'PROT SOCIAL'!$C$10:$O$10</c:f>
              <c:numCache>
                <c:formatCode>_-* #,##0_-;\-* #,##0_-;_-* "-"??_-;_-@_-</c:formatCode>
                <c:ptCount val="13"/>
                <c:pt idx="5">
                  <c:v>17814</c:v>
                </c:pt>
                <c:pt idx="6">
                  <c:v>20644</c:v>
                </c:pt>
                <c:pt idx="7">
                  <c:v>21648</c:v>
                </c:pt>
                <c:pt idx="8">
                  <c:v>20462</c:v>
                </c:pt>
                <c:pt idx="9">
                  <c:v>18208</c:v>
                </c:pt>
                <c:pt idx="10">
                  <c:v>15926</c:v>
                </c:pt>
              </c:numCache>
            </c:numRef>
          </c:val>
          <c:smooth val="0"/>
          <c:extLst>
            <c:ext xmlns:c16="http://schemas.microsoft.com/office/drawing/2014/chart" uri="{C3380CC4-5D6E-409C-BE32-E72D297353CC}">
              <c16:uniqueId val="{00000002-1224-44EF-9C32-1929A3CB58AA}"/>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'PROT SOCIAL'!$B$8</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ysClr val="window" lastClr="FFFFFF"/>
                    </a:solidFill>
                    <a:ln w="12700" cap="flat" cmpd="sng" algn="ctr">
                      <a:solidFill>
                        <a:srgbClr val="FFC000"/>
                      </a:solidFill>
                      <a:prstDash val="solid"/>
                      <a:miter lim="800000"/>
                    </a:ln>
                    <a:effectLst/>
                  </c:spPr>
                </c:marker>
                <c:cat>
                  <c:numRef>
                    <c:extLst>
                      <c:ext uri="{02D57815-91ED-43cb-92C2-25804820EDAC}">
                        <c15:formulaRef>
                          <c15:sqref>'PROT SOCIAL'!$C$7:$O$7</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'PROT SOCIAL'!$C$8:$O$8</c15:sqref>
                        </c15:formulaRef>
                      </c:ext>
                    </c:extLst>
                    <c:numCache>
                      <c:formatCode>_-* #,##0_-;\-* #,##0_-;_-* "-"??_-;_-@_-</c:formatCode>
                      <c:ptCount val="13"/>
                      <c:pt idx="5">
                        <c:v>29865</c:v>
                      </c:pt>
                      <c:pt idx="6">
                        <c:v>34389</c:v>
                      </c:pt>
                      <c:pt idx="7">
                        <c:v>35483</c:v>
                      </c:pt>
                      <c:pt idx="8">
                        <c:v>33000</c:v>
                      </c:pt>
                      <c:pt idx="9">
                        <c:v>28634</c:v>
                      </c:pt>
                      <c:pt idx="10">
                        <c:v>24415</c:v>
                      </c:pt>
                    </c:numCache>
                  </c:numRef>
                </c:val>
                <c:smooth val="0"/>
                <c:extLst>
                  <c:ext xmlns:c16="http://schemas.microsoft.com/office/drawing/2014/chart" uri="{C3380CC4-5D6E-409C-BE32-E72D297353CC}">
                    <c16:uniqueId val="{00000003-1224-44EF-9C32-1929A3CB58AA}"/>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max val="25000"/>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majorUnit val="5000"/>
      </c:valAx>
      <c:valAx>
        <c:axId val="647866824"/>
        <c:scaling>
          <c:orientation val="minMax"/>
          <c:min val="100"/>
        </c:scaling>
        <c:delete val="0"/>
        <c:axPos val="r"/>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47858624"/>
        <c:crosses val="max"/>
        <c:crossBetween val="between"/>
      </c:valAx>
      <c:catAx>
        <c:axId val="647858624"/>
        <c:scaling>
          <c:orientation val="minMax"/>
        </c:scaling>
        <c:delete val="1"/>
        <c:axPos val="b"/>
        <c:numFmt formatCode="General" sourceLinked="1"/>
        <c:majorTickMark val="out"/>
        <c:minorTickMark val="none"/>
        <c:tickLblPos val="nextTo"/>
        <c:crossAx val="647866824"/>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Personas</a:t>
            </a:r>
            <a:r>
              <a:rPr lang="es-ES" baseline="0"/>
              <a:t> beneficiarias del ingreso mínimo vital en la Comunidad de Madrid. Acumulado de junio de 2020 a diciembre de 2022</a:t>
            </a:r>
          </a:p>
        </c:rich>
      </c:tx>
      <c:layout>
        <c:manualLayout>
          <c:xMode val="edge"/>
          <c:yMode val="edge"/>
          <c:x val="0.17444742526959148"/>
          <c:y val="3.2845760940802028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0"/>
          <c:order val="0"/>
          <c:tx>
            <c:strRef>
              <c:f>'PROT SOCIAL'!$O$19</c:f>
              <c:strCache>
                <c:ptCount val="1"/>
                <c:pt idx="0">
                  <c:v>jun-2020 a dic-2022</c:v>
                </c:pt>
              </c:strCache>
            </c:strRef>
          </c:tx>
          <c:spPr>
            <a:solidFill>
              <a:schemeClr val="accent2"/>
            </a:solidFill>
            <a:ln>
              <a:noFill/>
            </a:ln>
            <a:effectLst/>
          </c:spPr>
          <c:invertIfNegative val="0"/>
          <c:dPt>
            <c:idx val="0"/>
            <c:invertIfNegative val="0"/>
            <c:bubble3D val="0"/>
            <c:spPr>
              <a:gradFill rotWithShape="1">
                <a:gsLst>
                  <a:gs pos="0">
                    <a:srgbClr val="A5A5A5">
                      <a:satMod val="103000"/>
                      <a:lumMod val="102000"/>
                      <a:tint val="94000"/>
                    </a:srgbClr>
                  </a:gs>
                  <a:gs pos="50000">
                    <a:srgbClr val="A5A5A5">
                      <a:satMod val="110000"/>
                      <a:lumMod val="100000"/>
                      <a:shade val="100000"/>
                    </a:srgbClr>
                  </a:gs>
                  <a:gs pos="100000">
                    <a:srgbClr val="A5A5A5">
                      <a:lumMod val="99000"/>
                      <a:satMod val="120000"/>
                      <a:shade val="78000"/>
                    </a:srgb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9AC6-407D-8BC2-ABDACF47AFFB}"/>
              </c:ext>
            </c:extLst>
          </c:dPt>
          <c:dPt>
            <c:idx val="1"/>
            <c:invertIfNegative val="0"/>
            <c:bubble3D val="0"/>
            <c:spPr>
              <a:gradFill rotWithShape="1">
                <a:gsLst>
                  <a:gs pos="0">
                    <a:sysClr val="windowText" lastClr="000000">
                      <a:satMod val="103000"/>
                      <a:lumMod val="102000"/>
                      <a:tint val="94000"/>
                    </a:sysClr>
                  </a:gs>
                  <a:gs pos="50000">
                    <a:sysClr val="windowText" lastClr="000000">
                      <a:satMod val="110000"/>
                      <a:lumMod val="100000"/>
                      <a:shade val="100000"/>
                    </a:sysClr>
                  </a:gs>
                  <a:gs pos="100000">
                    <a:sysClr val="windowText" lastClr="000000">
                      <a:lumMod val="99000"/>
                      <a:satMod val="120000"/>
                      <a:shade val="78000"/>
                    </a:sys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8-9AC6-407D-8BC2-ABDACF47AFFB}"/>
              </c:ext>
            </c:extLst>
          </c:dPt>
          <c:dPt>
            <c:idx val="2"/>
            <c:invertIfNegative val="0"/>
            <c:bubble3D val="0"/>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A-9AC6-407D-8BC2-ABDACF47AFFB}"/>
              </c:ext>
            </c:extLst>
          </c:dPt>
          <c:cat>
            <c:strRef>
              <c:extLst>
                <c:ext xmlns:c15="http://schemas.microsoft.com/office/drawing/2012/chart" uri="{02D57815-91ED-43cb-92C2-25804820EDAC}">
                  <c15:fullRef>
                    <c15:sqref>'PROT SOCIAL'!$B$20:$B$24</c15:sqref>
                  </c15:fullRef>
                </c:ext>
              </c:extLst>
              <c:f>'PROT SOCIAL'!$B$21:$B$23</c:f>
              <c:strCache>
                <c:ptCount val="3"/>
                <c:pt idx="0">
                  <c:v>Hombres</c:v>
                </c:pt>
                <c:pt idx="1">
                  <c:v>Mujeres</c:v>
                </c:pt>
                <c:pt idx="2">
                  <c:v>Brecha (nº benef)</c:v>
                </c:pt>
              </c:strCache>
            </c:strRef>
          </c:cat>
          <c:val>
            <c:numRef>
              <c:extLst>
                <c:ext xmlns:c15="http://schemas.microsoft.com/office/drawing/2012/chart" uri="{02D57815-91ED-43cb-92C2-25804820EDAC}">
                  <c15:fullRef>
                    <c15:sqref>'PROT SOCIAL'!$O$20:$O$24</c15:sqref>
                  </c15:fullRef>
                </c:ext>
              </c:extLst>
              <c:f>'PROT SOCIAL'!$O$21:$O$23</c:f>
              <c:numCache>
                <c:formatCode>_-* #,##0_-;\-* #,##0_-;_-* "-"??_-;_-@_-</c:formatCode>
                <c:ptCount val="3"/>
                <c:pt idx="0">
                  <c:v>69914</c:v>
                </c:pt>
                <c:pt idx="1">
                  <c:v>84165</c:v>
                </c:pt>
                <c:pt idx="2">
                  <c:v>14251</c:v>
                </c:pt>
              </c:numCache>
            </c:numRef>
          </c:val>
          <c:extLst xmlns:c15="http://schemas.microsoft.com/office/drawing/2012/chart">
            <c:ext xmlns:c16="http://schemas.microsoft.com/office/drawing/2014/chart" uri="{C3380CC4-5D6E-409C-BE32-E72D297353CC}">
              <c16:uniqueId val="{00000003-9AC6-407D-8BC2-ABDACF47AFFB}"/>
            </c:ext>
          </c:extLst>
        </c:ser>
        <c:dLbls>
          <c:showLegendKey val="0"/>
          <c:showVal val="0"/>
          <c:showCatName val="0"/>
          <c:showSerName val="0"/>
          <c:showPercent val="0"/>
          <c:showBubbleSize val="0"/>
        </c:dLbls>
        <c:gapWidth val="150"/>
        <c:axId val="799788400"/>
        <c:axId val="799782824"/>
      </c:bar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1"/>
        <c:axPos val="l"/>
        <c:numFmt formatCode="0;[Red]0" sourceLinked="0"/>
        <c:majorTickMark val="out"/>
        <c:minorTickMark val="none"/>
        <c:tickLblPos val="nextTo"/>
        <c:crossAx val="799788400"/>
        <c:crosses val="autoZero"/>
        <c:crossBetween val="between"/>
        <c:majorUnit val="2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Personas beneficiarias de pensiones contributivas</a:t>
            </a:r>
            <a:r>
              <a:rPr lang="es-ES" baseline="0"/>
              <a:t> e Indice de feminización </a:t>
            </a:r>
          </a:p>
          <a:p>
            <a:pPr algn="ctr">
              <a:defRPr sz="1200" b="1">
                <a:solidFill>
                  <a:sysClr val="windowText" lastClr="000000"/>
                </a:solidFill>
              </a:defRPr>
            </a:pPr>
            <a:r>
              <a:rPr lang="es-ES" baseline="0"/>
              <a:t>(nº de mujeres titulares por cada 100 hombres)</a:t>
            </a:r>
            <a:endParaRPr lang="es-ES"/>
          </a:p>
        </c:rich>
      </c:tx>
      <c:layout>
        <c:manualLayout>
          <c:xMode val="edge"/>
          <c:yMode val="edge"/>
          <c:x val="0.1618578279835455"/>
          <c:y val="5.1168950993762542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'PROT SOCIAL'!$B$41</c:f>
              <c:strCache>
                <c:ptCount val="1"/>
                <c:pt idx="0">
                  <c:v>Brecha (IF)</c:v>
                </c:pt>
              </c:strCache>
            </c:strRef>
          </c:tx>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'PROT SOCIAL'!$C$36:$O$36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'PROT SOCIAL'!$C$41:$O$41</c:f>
              <c:numCache>
                <c:formatCode>_-* #,##0.0_-;\-* #,##0.0_-;_-* "-"??_-;_-@_-</c:formatCode>
                <c:ptCount val="13"/>
                <c:pt idx="3">
                  <c:v>114.74917460616922</c:v>
                </c:pt>
                <c:pt idx="4">
                  <c:v>112.12795621001828</c:v>
                </c:pt>
                <c:pt idx="6">
                  <c:v>113.8274161627066</c:v>
                </c:pt>
                <c:pt idx="7">
                  <c:v>114.70398758409652</c:v>
                </c:pt>
                <c:pt idx="8">
                  <c:v>115.60692796408804</c:v>
                </c:pt>
                <c:pt idx="9">
                  <c:v>116.65748888637665</c:v>
                </c:pt>
                <c:pt idx="10">
                  <c:v>117.60683012897628</c:v>
                </c:pt>
                <c:pt idx="11">
                  <c:v>119.73603849190388</c:v>
                </c:pt>
                <c:pt idx="12">
                  <c:v>121.24575353716355</c:v>
                </c:pt>
              </c:numCache>
            </c:numRef>
          </c:val>
          <c:extLst xmlns:c15="http://schemas.microsoft.com/office/drawing/2012/chart">
            <c:ext xmlns:c16="http://schemas.microsoft.com/office/drawing/2014/chart" uri="{C3380CC4-5D6E-409C-BE32-E72D297353CC}">
              <c16:uniqueId val="{00000000-1269-479B-B2A0-6E8E1071EE8F}"/>
            </c:ext>
          </c:extLst>
        </c:ser>
        <c:dLbls>
          <c:showLegendKey val="0"/>
          <c:showVal val="0"/>
          <c:showCatName val="0"/>
          <c:showSerName val="0"/>
          <c:showPercent val="0"/>
          <c:showBubbleSize val="0"/>
        </c:dLbls>
        <c:gapWidth val="150"/>
        <c:axId val="647858624"/>
        <c:axId val="647866824"/>
        <c:extLst/>
      </c:barChart>
      <c:lineChart>
        <c:grouping val="standard"/>
        <c:varyColors val="0"/>
        <c:ser>
          <c:idx val="1"/>
          <c:order val="1"/>
          <c:tx>
            <c:strRef>
              <c:f>'PROT SOCIAL'!$B$38</c:f>
              <c:strCache>
                <c:ptCount val="1"/>
                <c:pt idx="0">
                  <c:v>Hombres</c:v>
                </c:pt>
              </c:strCache>
            </c:strRef>
          </c:tx>
          <c:spPr>
            <a:ln w="12700" cap="flat" cmpd="sng" algn="ctr">
              <a:solidFill>
                <a:srgbClr val="A5A5A5"/>
              </a:solidFill>
              <a:prstDash val="solid"/>
              <a:miter lim="800000"/>
            </a:ln>
            <a:effectLst/>
          </c:spPr>
          <c:marker>
            <c:symbol val="circle"/>
            <c:size val="5"/>
            <c:spPr>
              <a:solidFill>
                <a:sysClr val="window" lastClr="FFFFFF"/>
              </a:solidFill>
              <a:ln w="12700" cap="flat" cmpd="sng" algn="ctr">
                <a:solidFill>
                  <a:srgbClr val="A5A5A5"/>
                </a:solidFill>
                <a:prstDash val="solid"/>
                <a:miter lim="800000"/>
              </a:ln>
              <a:effectLst/>
            </c:spPr>
          </c:marker>
          <c:cat>
            <c:numRef>
              <c:f>'PROT SOCIAL'!$C$36:$O$36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'PROT SOCIAL'!$C$38:$O$38</c:f>
              <c:numCache>
                <c:formatCode>_-* #,##0_-;\-* #,##0_-;_-* "-"??_-;_-@_-</c:formatCode>
                <c:ptCount val="13"/>
                <c:pt idx="3">
                  <c:v>265025</c:v>
                </c:pt>
                <c:pt idx="4">
                  <c:v>271843</c:v>
                </c:pt>
                <c:pt idx="6">
                  <c:v>272343</c:v>
                </c:pt>
                <c:pt idx="7">
                  <c:v>273198</c:v>
                </c:pt>
                <c:pt idx="8">
                  <c:v>273558</c:v>
                </c:pt>
                <c:pt idx="9">
                  <c:v>274213</c:v>
                </c:pt>
                <c:pt idx="10">
                  <c:v>274314</c:v>
                </c:pt>
                <c:pt idx="11">
                  <c:v>268524</c:v>
                </c:pt>
                <c:pt idx="12">
                  <c:v>267870</c:v>
                </c:pt>
              </c:numCache>
            </c:numRef>
          </c:val>
          <c:smooth val="0"/>
          <c:extLst>
            <c:ext xmlns:c16="http://schemas.microsoft.com/office/drawing/2014/chart" uri="{C3380CC4-5D6E-409C-BE32-E72D297353CC}">
              <c16:uniqueId val="{00000001-1269-479B-B2A0-6E8E1071EE8F}"/>
            </c:ext>
          </c:extLst>
        </c:ser>
        <c:ser>
          <c:idx val="2"/>
          <c:order val="2"/>
          <c:tx>
            <c:strRef>
              <c:f>'PROT SOCIAL'!$B$39</c:f>
              <c:strCache>
                <c:ptCount val="1"/>
                <c:pt idx="0">
                  <c:v>Mujeres</c:v>
                </c:pt>
              </c:strCache>
            </c:strRef>
          </c:tx>
          <c:spPr>
            <a:ln w="12700" cap="flat" cmpd="sng" algn="ctr">
              <a:solidFill>
                <a:sysClr val="windowText" lastClr="000000"/>
              </a:solidFill>
              <a:prstDash val="solid"/>
              <a:miter lim="800000"/>
            </a:ln>
            <a:effectLst/>
          </c:spPr>
          <c:marker>
            <c:symbol val="circle"/>
            <c:size val="5"/>
            <c:spPr>
              <a:solidFill>
                <a:sysClr val="window" lastClr="FFFFFF"/>
              </a:solidFill>
              <a:ln w="12700" cap="flat" cmpd="sng" algn="ctr">
                <a:solidFill>
                  <a:sysClr val="windowText" lastClr="000000"/>
                </a:solidFill>
                <a:prstDash val="solid"/>
                <a:miter lim="800000"/>
              </a:ln>
              <a:effectLst/>
            </c:spPr>
          </c:marker>
          <c:cat>
            <c:numRef>
              <c:f>'PROT SOCIAL'!$C$36:$O$36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'PROT SOCIAL'!$C$39:$O$39</c:f>
              <c:numCache>
                <c:formatCode>_-* #,##0_-;\-* #,##0_-;_-* "-"??_-;_-@_-</c:formatCode>
                <c:ptCount val="13"/>
                <c:pt idx="3">
                  <c:v>304114</c:v>
                </c:pt>
                <c:pt idx="4">
                  <c:v>304812</c:v>
                </c:pt>
                <c:pt idx="6">
                  <c:v>310001</c:v>
                </c:pt>
                <c:pt idx="7">
                  <c:v>313369</c:v>
                </c:pt>
                <c:pt idx="8">
                  <c:v>316252</c:v>
                </c:pt>
                <c:pt idx="9">
                  <c:v>319890</c:v>
                </c:pt>
                <c:pt idx="10">
                  <c:v>322612</c:v>
                </c:pt>
                <c:pt idx="11">
                  <c:v>321520</c:v>
                </c:pt>
                <c:pt idx="12">
                  <c:v>324781</c:v>
                </c:pt>
              </c:numCache>
            </c:numRef>
          </c:val>
          <c:smooth val="0"/>
          <c:extLst>
            <c:ext xmlns:c16="http://schemas.microsoft.com/office/drawing/2014/chart" uri="{C3380CC4-5D6E-409C-BE32-E72D297353CC}">
              <c16:uniqueId val="{00000002-1269-479B-B2A0-6E8E1071EE8F}"/>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'PROT SOCIAL'!$B$37</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ysClr val="window" lastClr="FFFFFF"/>
                    </a:solidFill>
                    <a:ln w="12700" cap="flat" cmpd="sng" algn="ctr">
                      <a:solidFill>
                        <a:srgbClr val="FFC000"/>
                      </a:solidFill>
                      <a:prstDash val="solid"/>
                      <a:miter lim="800000"/>
                    </a:ln>
                    <a:effectLst/>
                  </c:spPr>
                </c:marker>
                <c:cat>
                  <c:numRef>
                    <c:extLst>
                      <c:ext uri="{02D57815-91ED-43cb-92C2-25804820EDAC}">
                        <c15:formulaRef>
                          <c15:sqref>'PROT SOCIAL'!$C$36:$O$36</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'PROT SOCIAL'!$C$37:$O$37</c15:sqref>
                        </c15:formulaRef>
                      </c:ext>
                    </c:extLst>
                    <c:numCache>
                      <c:formatCode>_-* #,##0_-;\-* #,##0_-;_-* "-"??_-;_-@_-</c:formatCode>
                      <c:ptCount val="13"/>
                      <c:pt idx="3">
                        <c:v>569139</c:v>
                      </c:pt>
                      <c:pt idx="4">
                        <c:v>576655</c:v>
                      </c:pt>
                      <c:pt idx="6">
                        <c:v>582344</c:v>
                      </c:pt>
                      <c:pt idx="7">
                        <c:v>586567</c:v>
                      </c:pt>
                      <c:pt idx="8">
                        <c:v>589810</c:v>
                      </c:pt>
                      <c:pt idx="9">
                        <c:v>594103</c:v>
                      </c:pt>
                      <c:pt idx="10">
                        <c:v>596926</c:v>
                      </c:pt>
                      <c:pt idx="11">
                        <c:v>590044</c:v>
                      </c:pt>
                      <c:pt idx="12">
                        <c:v>592651</c:v>
                      </c:pt>
                    </c:numCache>
                  </c:numRef>
                </c:val>
                <c:smooth val="0"/>
                <c:extLst>
                  <c:ext xmlns:c16="http://schemas.microsoft.com/office/drawing/2014/chart" uri="{C3380CC4-5D6E-409C-BE32-E72D297353CC}">
                    <c16:uniqueId val="{00000003-1269-479B-B2A0-6E8E1071EE8F}"/>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647866824"/>
        <c:scaling>
          <c:orientation val="minMax"/>
          <c:min val="100"/>
        </c:scaling>
        <c:delete val="0"/>
        <c:axPos val="r"/>
        <c:numFmt formatCode="_-* #,##0.0_-;\-* #,##0.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47858624"/>
        <c:crosses val="max"/>
        <c:crossBetween val="between"/>
      </c:valAx>
      <c:catAx>
        <c:axId val="647858624"/>
        <c:scaling>
          <c:orientation val="minMax"/>
        </c:scaling>
        <c:delete val="1"/>
        <c:axPos val="b"/>
        <c:numFmt formatCode="General" sourceLinked="1"/>
        <c:majorTickMark val="out"/>
        <c:minorTickMark val="none"/>
        <c:tickLblPos val="nextTo"/>
        <c:crossAx val="647866824"/>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Personas beneficiarias de pensiones no</a:t>
            </a:r>
            <a:r>
              <a:rPr lang="es-ES" baseline="0"/>
              <a:t> </a:t>
            </a:r>
            <a:r>
              <a:rPr lang="es-ES"/>
              <a:t>contributivas</a:t>
            </a:r>
            <a:r>
              <a:rPr lang="es-ES" baseline="0"/>
              <a:t> de jubilación </a:t>
            </a:r>
          </a:p>
          <a:p>
            <a:pPr algn="ctr">
              <a:defRPr sz="1200" b="1">
                <a:solidFill>
                  <a:sysClr val="windowText" lastClr="000000"/>
                </a:solidFill>
              </a:defRPr>
            </a:pPr>
            <a:r>
              <a:rPr lang="es-ES" baseline="0"/>
              <a:t>e Indice de feminización (nº de mujeres titulares por cada 100 hombres)</a:t>
            </a:r>
            <a:endParaRPr lang="es-ES"/>
          </a:p>
        </c:rich>
      </c:tx>
      <c:layout>
        <c:manualLayout>
          <c:xMode val="edge"/>
          <c:yMode val="edge"/>
          <c:x val="0.16788889414782382"/>
          <c:y val="3.2845760940802028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2"/>
          <c:order val="2"/>
          <c:tx>
            <c:strRef>
              <c:f>'PROT SOCIAL'!$B$33</c:f>
              <c:strCache>
                <c:ptCount val="1"/>
                <c:pt idx="0">
                  <c:v>Mujeres</c:v>
                </c:pt>
              </c:strCache>
            </c:strRef>
          </c:tx>
          <c:spPr>
            <a:solidFill>
              <a:sysClr val="window" lastClr="FFFFFF"/>
            </a:solidFill>
            <a:ln w="12700" cap="flat" cmpd="sng" algn="ctr">
              <a:solidFill>
                <a:sysClr val="windowText" lastClr="000000"/>
              </a:solidFill>
              <a:prstDash val="solid"/>
              <a:miter lim="800000"/>
            </a:ln>
            <a:effectLst/>
          </c:spPr>
          <c:invertIfNegative val="0"/>
          <c:val>
            <c:numRef>
              <c:f>'PROT SOCIAL'!$C$33:$O$33</c:f>
              <c:numCache>
                <c:formatCode>General</c:formatCode>
                <c:ptCount val="13"/>
                <c:pt idx="11" formatCode="_-* #,##0_-;\-* #,##0_-;_-* &quot;-&quot;??_-;_-@_-">
                  <c:v>9173</c:v>
                </c:pt>
              </c:numCache>
            </c:numRef>
          </c:val>
          <c:extLst>
            <c:ext xmlns:c15="http://schemas.microsoft.com/office/drawing/2012/chart" uri="{02D57815-91ED-43cb-92C2-25804820EDAC}">
              <c15:filteredCategoryTitle>
                <c15:cat>
                  <c:strRef>
                    <c:extLst>
                      <c:ext uri="{02D57815-91ED-43cb-92C2-25804820EDAC}">
                        <c15:formulaRef>
                          <c15:sqref>'PROT SOCIAL'!#REF!</c15:sqref>
                        </c15:formulaRef>
                      </c:ext>
                    </c:extLst>
                    <c:strCache>
                      <c:ptCount val="1"/>
                      <c:pt idx="0">
                        <c:v>#¡REF!</c:v>
                      </c:pt>
                    </c:strCache>
                  </c:strRef>
                </c15:cat>
              </c15:filteredCategoryTitle>
            </c:ext>
            <c:ext xmlns:c16="http://schemas.microsoft.com/office/drawing/2014/chart" uri="{C3380CC4-5D6E-409C-BE32-E72D297353CC}">
              <c16:uniqueId val="{00000002-955E-4525-9536-92FFE48853D6}"/>
            </c:ext>
          </c:extLst>
        </c:ser>
        <c:ser>
          <c:idx val="1"/>
          <c:order val="1"/>
          <c:tx>
            <c:strRef>
              <c:f>'PROT SOCIAL'!$B$32</c:f>
              <c:strCache>
                <c:ptCount val="1"/>
                <c:pt idx="0">
                  <c:v>Hombres</c:v>
                </c:pt>
              </c:strCache>
            </c:strRef>
          </c:tx>
          <c:spPr>
            <a:solidFill>
              <a:sysClr val="window" lastClr="FFFFFF"/>
            </a:solidFill>
            <a:ln w="12700" cap="flat" cmpd="sng" algn="ctr">
              <a:solidFill>
                <a:srgbClr val="A5A5A5"/>
              </a:solidFill>
              <a:prstDash val="solid"/>
              <a:miter lim="800000"/>
            </a:ln>
            <a:effectLst/>
          </c:spPr>
          <c:invertIfNegative val="0"/>
          <c:val>
            <c:numRef>
              <c:f>'PROT SOCIAL'!$C$32:$O$32</c:f>
              <c:numCache>
                <c:formatCode>General</c:formatCode>
                <c:ptCount val="13"/>
                <c:pt idx="11" formatCode="_-* #,##0_-;\-* #,##0_-;_-* &quot;-&quot;??_-;_-@_-">
                  <c:v>3832</c:v>
                </c:pt>
              </c:numCache>
            </c:numRef>
          </c:val>
          <c:extLst>
            <c:ext xmlns:c15="http://schemas.microsoft.com/office/drawing/2012/chart" uri="{02D57815-91ED-43cb-92C2-25804820EDAC}">
              <c15:filteredCategoryTitle>
                <c15:cat>
                  <c:strRef>
                    <c:extLst>
                      <c:ext uri="{02D57815-91ED-43cb-92C2-25804820EDAC}">
                        <c15:formulaRef>
                          <c15:sqref>'PROT SOCIAL'!#REF!</c15:sqref>
                        </c15:formulaRef>
                      </c:ext>
                    </c:extLst>
                    <c:strCache>
                      <c:ptCount val="1"/>
                      <c:pt idx="0">
                        <c:v>#¡REF!</c:v>
                      </c:pt>
                    </c:strCache>
                  </c:strRef>
                </c15:cat>
              </c15:filteredCategoryTitle>
            </c:ext>
            <c:ext xmlns:c16="http://schemas.microsoft.com/office/drawing/2014/chart" uri="{C3380CC4-5D6E-409C-BE32-E72D297353CC}">
              <c16:uniqueId val="{00000001-955E-4525-9536-92FFE48853D6}"/>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strRef>
                    <c:extLst>
                      <c:ext uri="{02D57815-91ED-43cb-92C2-25804820EDAC}">
                        <c15:formulaRef>
                          <c15:sqref>'PROT SOCIAL'!$B$31</c15:sqref>
                        </c15:formulaRef>
                      </c:ext>
                    </c:extLst>
                    <c:strCache>
                      <c:ptCount val="1"/>
                      <c:pt idx="0">
                        <c:v>Ambos sexos</c:v>
                      </c:pt>
                    </c:strCache>
                  </c:strRef>
                </c:tx>
                <c:spPr>
                  <a:solidFill>
                    <a:schemeClr val="accent2">
                      <a:tint val="58000"/>
                    </a:schemeClr>
                  </a:solidFill>
                  <a:ln>
                    <a:noFill/>
                  </a:ln>
                  <a:effectLst/>
                </c:spPr>
                <c:invertIfNegative val="0"/>
                <c:val>
                  <c:numRef>
                    <c:extLst>
                      <c:ext uri="{02D57815-91ED-43cb-92C2-25804820EDAC}">
                        <c15:formulaRef>
                          <c15:sqref>'PROT SOCIAL'!$C$31:$O$31</c15:sqref>
                        </c15:formulaRef>
                      </c:ext>
                    </c:extLst>
                    <c:numCache>
                      <c:formatCode>General</c:formatCode>
                      <c:ptCount val="13"/>
                      <c:pt idx="11" formatCode="_-* #,##0_-;\-* #,##0_-;_-* &quot;-&quot;??_-;_-@_-">
                        <c:v>13005</c:v>
                      </c:pt>
                    </c:numCache>
                  </c:numRef>
                </c:val>
                <c:extLst>
                  <c:ext uri="{02D57815-91ED-43cb-92C2-25804820EDAC}">
                    <c15:filteredCategoryTitle>
                      <c15:cat>
                        <c:strRef>
                          <c:extLst>
                            <c:ext uri="{02D57815-91ED-43cb-92C2-25804820EDAC}">
                              <c15:formulaRef>
                                <c15:sqref>'PROT SOCIAL'!#REF!</c15:sqref>
                              </c15:formulaRef>
                            </c:ext>
                          </c:extLst>
                          <c:strCache>
                            <c:ptCount val="1"/>
                            <c:pt idx="0">
                              <c:v>#¡REF!</c:v>
                            </c:pt>
                          </c:strCache>
                        </c:strRef>
                      </c15:cat>
                    </c15:filteredCategoryTitle>
                  </c:ext>
                  <c:ext xmlns:c16="http://schemas.microsoft.com/office/drawing/2014/chart" uri="{C3380CC4-5D6E-409C-BE32-E72D297353CC}">
                    <c16:uniqueId val="{00000003-955E-4525-9536-92FFE48853D6}"/>
                  </c:ext>
                </c:extLst>
              </c15:ser>
            </c15:filteredBarSeries>
          </c:ext>
        </c:extLst>
      </c:barChart>
      <c:lineChart>
        <c:grouping val="standard"/>
        <c:varyColors val="0"/>
        <c:ser>
          <c:idx val="3"/>
          <c:order val="3"/>
          <c:tx>
            <c:strRef>
              <c:f>'PROT SOCIAL'!$B$35</c:f>
              <c:strCache>
                <c:ptCount val="1"/>
                <c:pt idx="0">
                  <c:v>Brecha (IF)</c:v>
                </c:pt>
              </c:strCache>
            </c:strRef>
          </c:tx>
          <c:spPr>
            <a:ln w="28575" cap="rnd">
              <a:noFill/>
              <a:round/>
            </a:ln>
            <a:effectLst>
              <a:outerShdw blurRad="57150" dist="19050" dir="5400000" algn="ctr" rotWithShape="0">
                <a:srgbClr val="000000">
                  <a:alpha val="63000"/>
                </a:srgbClr>
              </a:outerShdw>
            </a:effectLst>
          </c:spPr>
          <c:marker>
            <c:symbol val="circle"/>
            <c:size val="5"/>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w="9525">
                <a:noFill/>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'PROT SOCIAL'!$C$35:$O$35</c:f>
              <c:numCache>
                <c:formatCode>General</c:formatCode>
                <c:ptCount val="13"/>
                <c:pt idx="11" formatCode="_-* #,##0.0_-;\-* #,##0.0_-;_-* &quot;-&quot;??_-;_-@_-">
                  <c:v>239.37891440501042</c:v>
                </c:pt>
              </c:numCache>
            </c:numRef>
          </c:val>
          <c:smooth val="0"/>
          <c:extLst xmlns:c15="http://schemas.microsoft.com/office/drawing/2012/chart">
            <c:ext xmlns:c15="http://schemas.microsoft.com/office/drawing/2012/chart" uri="{02D57815-91ED-43cb-92C2-25804820EDAC}">
              <c15:filteredCategoryTitle>
                <c15:cat>
                  <c:strRef>
                    <c:extLst>
                      <c:ext uri="{02D57815-91ED-43cb-92C2-25804820EDAC}">
                        <c15:formulaRef>
                          <c15:sqref>'PROT SOCIAL'!#REF!</c15:sqref>
                        </c15:formulaRef>
                      </c:ext>
                    </c:extLst>
                    <c:strCache>
                      <c:ptCount val="1"/>
                      <c:pt idx="0">
                        <c:v>#¡REF!</c:v>
                      </c:pt>
                    </c:strCache>
                  </c:strRef>
                </c15:cat>
              </c15:filteredCategoryTitle>
            </c:ext>
            <c:ext xmlns:c16="http://schemas.microsoft.com/office/drawing/2014/chart" uri="{C3380CC4-5D6E-409C-BE32-E72D297353CC}">
              <c16:uniqueId val="{00000000-955E-4525-9536-92FFE48853D6}"/>
            </c:ext>
          </c:extLst>
        </c:ser>
        <c:dLbls>
          <c:showLegendKey val="0"/>
          <c:showVal val="0"/>
          <c:showCatName val="0"/>
          <c:showSerName val="0"/>
          <c:showPercent val="0"/>
          <c:showBubbleSize val="0"/>
        </c:dLbls>
        <c:marker val="1"/>
        <c:smooth val="0"/>
        <c:axId val="647858624"/>
        <c:axId val="647866824"/>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64786682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47858624"/>
        <c:crosses val="max"/>
        <c:crossBetween val="between"/>
      </c:valAx>
      <c:catAx>
        <c:axId val="647858624"/>
        <c:scaling>
          <c:orientation val="minMax"/>
        </c:scaling>
        <c:delete val="1"/>
        <c:axPos val="b"/>
        <c:numFmt formatCode="General" sourceLinked="1"/>
        <c:majorTickMark val="out"/>
        <c:minorTickMark val="none"/>
        <c:tickLblPos val="nextTo"/>
        <c:crossAx val="647866824"/>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r>
              <a:rPr lang="es-ES"/>
              <a:t>Titulares de la Renta</a:t>
            </a:r>
            <a:r>
              <a:rPr lang="es-ES" baseline="0"/>
              <a:t> Mínima de Inserción en la ciudad de Madrid e </a:t>
            </a:r>
          </a:p>
          <a:p>
            <a:pPr algn="ctr">
              <a:defRPr sz="1200" b="1">
                <a:solidFill>
                  <a:sysClr val="windowText" lastClr="000000"/>
                </a:solidFill>
              </a:defRPr>
            </a:pPr>
            <a:r>
              <a:rPr lang="es-ES" baseline="0"/>
              <a:t>Indice de feminización (nº de mujeres titulares por cada 100 hombres)</a:t>
            </a:r>
            <a:endParaRPr lang="es-ES"/>
          </a:p>
        </c:rich>
      </c:tx>
      <c:layout>
        <c:manualLayout>
          <c:xMode val="edge"/>
          <c:yMode val="edge"/>
          <c:x val="0.16341070879907227"/>
          <c:y val="4.200735596728228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1"/>
          <c:order val="1"/>
          <c:tx>
            <c:strRef>
              <c:f>'PROT SOCIAL'!$B$15</c:f>
              <c:strCache>
                <c:ptCount val="1"/>
                <c:pt idx="0">
                  <c:v>Hombres</c:v>
                </c:pt>
              </c:strCache>
            </c:strRef>
          </c:tx>
          <c:spPr>
            <a:solidFill>
              <a:sysClr val="window" lastClr="FFFFFF"/>
            </a:solidFill>
            <a:ln w="12700" cap="flat" cmpd="sng" algn="ctr">
              <a:solidFill>
                <a:srgbClr val="A5A5A5"/>
              </a:solidFill>
              <a:prstDash val="solid"/>
              <a:miter lim="800000"/>
            </a:ln>
            <a:effectLst/>
          </c:spPr>
          <c:invertIfNegative val="0"/>
          <c:cat>
            <c:numRef>
              <c:f>'PROT SOCIAL'!$C$13:$O$13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'PROT SOCIAL'!$C$15:$O$15</c:f>
              <c:numCache>
                <c:formatCode>_-* #,##0_-;\-* #,##0_-;_-* "-"??_-;_-@_-</c:formatCode>
                <c:ptCount val="13"/>
                <c:pt idx="12">
                  <c:v>4717</c:v>
                </c:pt>
              </c:numCache>
            </c:numRef>
          </c:val>
          <c:extLst>
            <c:ext xmlns:c16="http://schemas.microsoft.com/office/drawing/2014/chart" uri="{C3380CC4-5D6E-409C-BE32-E72D297353CC}">
              <c16:uniqueId val="{00000001-835B-413B-B76B-A07153CE8EB9}"/>
            </c:ext>
          </c:extLst>
        </c:ser>
        <c:ser>
          <c:idx val="2"/>
          <c:order val="2"/>
          <c:tx>
            <c:strRef>
              <c:f>'PROT SOCIAL'!$B$16</c:f>
              <c:strCache>
                <c:ptCount val="1"/>
                <c:pt idx="0">
                  <c:v>Mujeres</c:v>
                </c:pt>
              </c:strCache>
            </c:strRef>
          </c:tx>
          <c:spPr>
            <a:solidFill>
              <a:sysClr val="window" lastClr="FFFFFF"/>
            </a:solidFill>
            <a:ln w="12700" cap="flat" cmpd="sng" algn="ctr">
              <a:solidFill>
                <a:sysClr val="windowText" lastClr="000000"/>
              </a:solidFill>
              <a:prstDash val="solid"/>
              <a:miter lim="800000"/>
            </a:ln>
            <a:effectLst/>
          </c:spPr>
          <c:invertIfNegative val="0"/>
          <c:cat>
            <c:numRef>
              <c:f>'PROT SOCIAL'!$C$13:$O$13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'PROT SOCIAL'!$C$16:$O$16</c:f>
              <c:numCache>
                <c:formatCode>_-* #,##0_-;\-* #,##0_-;_-* "-"??_-;_-@_-</c:formatCode>
                <c:ptCount val="13"/>
                <c:pt idx="12">
                  <c:v>5288</c:v>
                </c:pt>
              </c:numCache>
            </c:numRef>
          </c:val>
          <c:extLst>
            <c:ext xmlns:c16="http://schemas.microsoft.com/office/drawing/2014/chart" uri="{C3380CC4-5D6E-409C-BE32-E72D297353CC}">
              <c16:uniqueId val="{00000002-835B-413B-B76B-A07153CE8EB9}"/>
            </c:ext>
          </c:extLst>
        </c:ser>
        <c:dLbls>
          <c:showLegendKey val="0"/>
          <c:showVal val="0"/>
          <c:showCatName val="0"/>
          <c:showSerName val="0"/>
          <c:showPercent val="0"/>
          <c:showBubbleSize val="0"/>
        </c:dLbls>
        <c:gapWidth val="150"/>
        <c:axId val="799788400"/>
        <c:axId val="799782824"/>
        <c:extLst>
          <c:ext xmlns:c15="http://schemas.microsoft.com/office/drawing/2012/chart" uri="{02D57815-91ED-43cb-92C2-25804820EDAC}">
            <c15:filteredBarSeries>
              <c15:ser>
                <c:idx val="0"/>
                <c:order val="0"/>
                <c:tx>
                  <c:strRef>
                    <c:extLst>
                      <c:ext uri="{02D57815-91ED-43cb-92C2-25804820EDAC}">
                        <c15:formulaRef>
                          <c15:sqref>'PROT SOCIAL'!$B$14</c15:sqref>
                        </c15:formulaRef>
                      </c:ext>
                    </c:extLst>
                    <c:strCache>
                      <c:ptCount val="1"/>
                      <c:pt idx="0">
                        <c:v>Ambos sexos</c:v>
                      </c:pt>
                    </c:strCache>
                  </c:strRef>
                </c:tx>
                <c:spPr>
                  <a:solidFill>
                    <a:schemeClr val="accent2">
                      <a:tint val="54000"/>
                    </a:schemeClr>
                  </a:solidFill>
                  <a:ln>
                    <a:noFill/>
                  </a:ln>
                  <a:effectLst/>
                </c:spPr>
                <c:invertIfNegative val="0"/>
                <c:cat>
                  <c:numRef>
                    <c:extLst>
                      <c:ext uri="{02D57815-91ED-43cb-92C2-25804820EDAC}">
                        <c15:formulaRef>
                          <c15:sqref>'PROT SOCIAL'!$C$13:$O$13</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'PROT SOCIAL'!$C$14:$O$14</c15:sqref>
                        </c15:formulaRef>
                      </c:ext>
                    </c:extLst>
                    <c:numCache>
                      <c:formatCode>_-* #,##0_-;\-* #,##0_-;_-* "-"??_-;_-@_-</c:formatCode>
                      <c:ptCount val="13"/>
                      <c:pt idx="12">
                        <c:v>10005</c:v>
                      </c:pt>
                    </c:numCache>
                  </c:numRef>
                </c:val>
                <c:extLst>
                  <c:ext xmlns:c16="http://schemas.microsoft.com/office/drawing/2014/chart" uri="{C3380CC4-5D6E-409C-BE32-E72D297353CC}">
                    <c16:uniqueId val="{00000003-835B-413B-B76B-A07153CE8EB9}"/>
                  </c:ext>
                </c:extLst>
              </c15:ser>
            </c15:filteredBarSeries>
          </c:ext>
        </c:extLst>
      </c:barChart>
      <c:lineChart>
        <c:grouping val="standard"/>
        <c:varyColors val="0"/>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3"/>
                <c:order val="3"/>
                <c:tx>
                  <c:strRef>
                    <c:extLst>
                      <c:ext uri="{02D57815-91ED-43cb-92C2-25804820EDAC}">
                        <c15:formulaRef>
                          <c15:sqref>'PROT SOCIAL'!$B$17</c15:sqref>
                        </c15:formulaRef>
                      </c:ext>
                    </c:extLst>
                    <c:strCache>
                      <c:ptCount val="1"/>
                      <c:pt idx="0">
                        <c:v>Brecha (nº benef)</c:v>
                      </c:pt>
                    </c:strCache>
                  </c:strRef>
                </c:tx>
                <c:spPr>
                  <a:ln w="28575" cap="rnd">
                    <a:solidFill>
                      <a:schemeClr val="accent2">
                        <a:shade val="76000"/>
                      </a:schemeClr>
                    </a:solidFill>
                    <a:round/>
                  </a:ln>
                  <a:effectLst/>
                </c:spPr>
                <c:marker>
                  <c:symbol val="circle"/>
                  <c:size val="5"/>
                  <c:spPr>
                    <a:solidFill>
                      <a:schemeClr val="accent2">
                        <a:shade val="76000"/>
                      </a:schemeClr>
                    </a:solidFill>
                    <a:ln w="9525">
                      <a:solidFill>
                        <a:schemeClr val="accent2">
                          <a:shade val="76000"/>
                        </a:schemeClr>
                      </a:solidFill>
                    </a:ln>
                    <a:effectLst/>
                  </c:spPr>
                </c:marker>
                <c:cat>
                  <c:numRef>
                    <c:extLst>
                      <c:ext uri="{02D57815-91ED-43cb-92C2-25804820EDAC}">
                        <c15:formulaRef>
                          <c15:sqref>'PROT SOCIAL'!$C$13:$O$13</c15:sqref>
                        </c15:formulaRef>
                      </c:ext>
                    </c:extLst>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extLst>
                      <c:ext uri="{02D57815-91ED-43cb-92C2-25804820EDAC}">
                        <c15:formulaRef>
                          <c15:sqref>'PROT SOCIAL'!$C$17:$O$17</c15:sqref>
                        </c15:formulaRef>
                      </c:ext>
                    </c:extLst>
                    <c:numCache>
                      <c:formatCode>_-* #,##0_-;\-* #,##0_-;_-* "-"??_-;_-@_-</c:formatCode>
                      <c:ptCount val="13"/>
                      <c:pt idx="12">
                        <c:v>571</c:v>
                      </c:pt>
                    </c:numCache>
                  </c:numRef>
                </c:val>
                <c:smooth val="0"/>
                <c:extLst>
                  <c:ext xmlns:c16="http://schemas.microsoft.com/office/drawing/2014/chart" uri="{C3380CC4-5D6E-409C-BE32-E72D297353CC}">
                    <c16:uniqueId val="{00000000-835B-413B-B76B-A07153CE8EB9}"/>
                  </c:ext>
                </c:extLst>
              </c15:ser>
            </c15:filteredLineSeries>
          </c:ext>
        </c:extLst>
      </c:lineChart>
      <c:lineChart>
        <c:grouping val="standard"/>
        <c:varyColors val="0"/>
        <c:ser>
          <c:idx val="4"/>
          <c:order val="4"/>
          <c:tx>
            <c:strRef>
              <c:f>'PROT SOCIAL'!$B$18</c:f>
              <c:strCache>
                <c:ptCount val="1"/>
                <c:pt idx="0">
                  <c:v>Brecha (IF)</c:v>
                </c:pt>
              </c:strCache>
            </c:strRef>
          </c:tx>
          <c:spPr>
            <a:ln w="28575" cap="rnd">
              <a:noFill/>
              <a:round/>
            </a:ln>
            <a:effectLst>
              <a:outerShdw blurRad="57150" dist="19050" dir="5400000" algn="ctr" rotWithShape="0">
                <a:srgbClr val="000000">
                  <a:alpha val="63000"/>
                </a:srgbClr>
              </a:outerShdw>
            </a:effectLst>
          </c:spPr>
          <c:marker>
            <c:symbol val="circle"/>
            <c:size val="5"/>
            <c:spPr>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w="9525">
                <a:noFill/>
              </a:ln>
              <a:effectLst>
                <a:outerShdw blurRad="57150" dist="19050" dir="5400000" algn="ctr" rotWithShape="0">
                  <a:srgbClr val="000000">
                    <a:alpha val="63000"/>
                  </a:srgbClr>
                </a:outerShdw>
              </a:effectLst>
            </c:spPr>
          </c:marker>
          <c:dLbls>
            <c:dLbl>
              <c:idx val="12"/>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5B-413B-B76B-A07153CE8EB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l"/>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'PROT SOCIAL'!$C$13:$O$13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'PROT SOCIAL'!$C$18:$O$18</c:f>
              <c:numCache>
                <c:formatCode>_-* #,##0_-;\-* #,##0_-;_-* "-"??_-;_-@_-</c:formatCode>
                <c:ptCount val="13"/>
                <c:pt idx="12" formatCode="_-* #,##0.0_-;\-* #,##0.0_-;_-* &quot;-&quot;??_-;_-@_-">
                  <c:v>112.10515157939369</c:v>
                </c:pt>
              </c:numCache>
            </c:numRef>
          </c:val>
          <c:smooth val="0"/>
          <c:extLst>
            <c:ext xmlns:c16="http://schemas.microsoft.com/office/drawing/2014/chart" uri="{C3380CC4-5D6E-409C-BE32-E72D297353CC}">
              <c16:uniqueId val="{00000004-835B-413B-B76B-A07153CE8EB9}"/>
            </c:ext>
          </c:extLst>
        </c:ser>
        <c:dLbls>
          <c:showLegendKey val="0"/>
          <c:showVal val="0"/>
          <c:showCatName val="0"/>
          <c:showSerName val="0"/>
          <c:showPercent val="0"/>
          <c:showBubbleSize val="0"/>
        </c:dLbls>
        <c:marker val="1"/>
        <c:smooth val="0"/>
        <c:axId val="789849112"/>
        <c:axId val="789854032"/>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Red]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valAx>
        <c:axId val="789854032"/>
        <c:scaling>
          <c:orientation val="minMax"/>
        </c:scaling>
        <c:delete val="0"/>
        <c:axPos val="r"/>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89849112"/>
        <c:crosses val="max"/>
        <c:crossBetween val="between"/>
      </c:valAx>
      <c:catAx>
        <c:axId val="789849112"/>
        <c:scaling>
          <c:orientation val="minMax"/>
        </c:scaling>
        <c:delete val="1"/>
        <c:axPos val="b"/>
        <c:numFmt formatCode="General" sourceLinked="1"/>
        <c:majorTickMark val="out"/>
        <c:minorTickMark val="none"/>
        <c:tickLblPos val="nextTo"/>
        <c:crossAx val="789854032"/>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sz="1200" b="1">
                <a:solidFill>
                  <a:sysClr val="windowText" lastClr="000000"/>
                </a:solidFill>
              </a:rPr>
              <a:t>No puede permitirse una comida de carne, pollo o pescado al menos cada dos días (%)</a:t>
            </a:r>
          </a:p>
        </c:rich>
      </c:tx>
      <c:layout>
        <c:manualLayout>
          <c:xMode val="edge"/>
          <c:yMode val="edge"/>
          <c:x val="0.15630488717500507"/>
          <c:y val="3.187202521721403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POBREZA!$B$31</c:f>
              <c:strCache>
                <c:ptCount val="1"/>
                <c:pt idx="0">
                  <c:v>Brecha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EB9D-4E14-9058-EC55D15FE881}"/>
              </c:ext>
            </c:extLst>
          </c:dPt>
          <c:dPt>
            <c:idx val="2"/>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EB9D-4E14-9058-EC55D15FE881}"/>
              </c:ext>
            </c:extLst>
          </c:dPt>
          <c:dPt>
            <c:idx val="4"/>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EB9D-4E14-9058-EC55D15FE881}"/>
              </c:ext>
            </c:extLst>
          </c:dPt>
          <c:dPt>
            <c:idx val="8"/>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8-EB9D-4E14-9058-EC55D15FE881}"/>
              </c:ext>
            </c:extLst>
          </c:dPt>
          <c:cat>
            <c:numRef>
              <c:f>POBREZA!$C$27:$N$27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POBREZA!$C$31:$N$31</c:f>
              <c:numCache>
                <c:formatCode>#,##0.0</c:formatCode>
                <c:ptCount val="12"/>
                <c:pt idx="0">
                  <c:v>-0.39999999999999947</c:v>
                </c:pt>
                <c:pt idx="1">
                  <c:v>0.30000000000000027</c:v>
                </c:pt>
                <c:pt idx="2">
                  <c:v>-1.4000000000000004</c:v>
                </c:pt>
                <c:pt idx="3">
                  <c:v>0.60000000000000009</c:v>
                </c:pt>
                <c:pt idx="4">
                  <c:v>-0.39999999999999991</c:v>
                </c:pt>
                <c:pt idx="5">
                  <c:v>9.9999999999999978E-2</c:v>
                </c:pt>
                <c:pt idx="6">
                  <c:v>0.29999999999999982</c:v>
                </c:pt>
                <c:pt idx="7">
                  <c:v>0.29999999999999982</c:v>
                </c:pt>
                <c:pt idx="8">
                  <c:v>-9.9999999999999867E-2</c:v>
                </c:pt>
                <c:pt idx="9">
                  <c:v>0.19999999999999973</c:v>
                </c:pt>
                <c:pt idx="10">
                  <c:v>0.89999999999999991</c:v>
                </c:pt>
                <c:pt idx="11">
                  <c:v>0.5</c:v>
                </c:pt>
              </c:numCache>
            </c:numRef>
          </c:val>
          <c:extLst>
            <c:ext xmlns:c16="http://schemas.microsoft.com/office/drawing/2014/chart" uri="{C3380CC4-5D6E-409C-BE32-E72D297353CC}">
              <c16:uniqueId val="{00000000-EB9D-4E14-9058-EC55D15FE881}"/>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POBREZA!$B$29</c:f>
              <c:strCache>
                <c:ptCount val="1"/>
                <c:pt idx="0">
                  <c:v>Hombres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cat>
            <c:numRef>
              <c:f>POBREZA!$C$27:$N$27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POBREZA!$C$29:$N$29</c:f>
              <c:numCache>
                <c:formatCode>_-* #,##0.0_-;\-* #,##0.0_-;_-* "-"??_-;_-@_-</c:formatCode>
                <c:ptCount val="12"/>
                <c:pt idx="0">
                  <c:v>5.0999999999999996</c:v>
                </c:pt>
                <c:pt idx="1">
                  <c:v>1.9</c:v>
                </c:pt>
                <c:pt idx="2">
                  <c:v>5.5</c:v>
                </c:pt>
                <c:pt idx="3">
                  <c:v>2.9</c:v>
                </c:pt>
                <c:pt idx="4">
                  <c:v>2.5</c:v>
                </c:pt>
                <c:pt idx="5">
                  <c:v>0.9</c:v>
                </c:pt>
                <c:pt idx="6">
                  <c:v>3.2</c:v>
                </c:pt>
                <c:pt idx="7">
                  <c:v>3.2</c:v>
                </c:pt>
                <c:pt idx="8">
                  <c:v>1.2</c:v>
                </c:pt>
                <c:pt idx="9">
                  <c:v>3.7</c:v>
                </c:pt>
                <c:pt idx="10">
                  <c:v>2.9</c:v>
                </c:pt>
                <c:pt idx="11">
                  <c:v>4.8</c:v>
                </c:pt>
              </c:numCache>
            </c:numRef>
          </c:val>
          <c:smooth val="0"/>
          <c:extLst>
            <c:ext xmlns:c16="http://schemas.microsoft.com/office/drawing/2014/chart" uri="{C3380CC4-5D6E-409C-BE32-E72D297353CC}">
              <c16:uniqueId val="{00000001-EB9D-4E14-9058-EC55D15FE881}"/>
            </c:ext>
          </c:extLst>
        </c:ser>
        <c:ser>
          <c:idx val="2"/>
          <c:order val="2"/>
          <c:tx>
            <c:strRef>
              <c:f>POBREZA!$B$30</c:f>
              <c:strCache>
                <c:ptCount val="1"/>
                <c:pt idx="0">
                  <c:v>Mujeres</c:v>
                </c:pt>
              </c:strCache>
            </c:strRef>
          </c:tx>
          <c:spPr>
            <a:ln w="12700" cap="flat" cmpd="sng" algn="ctr">
              <a:solidFill>
                <a:schemeClr val="dk1"/>
              </a:solidFill>
              <a:prstDash val="solid"/>
              <a:miter lim="800000"/>
            </a:ln>
            <a:effectLst/>
          </c:spPr>
          <c:marker>
            <c:symbol val="circle"/>
            <c:size val="5"/>
            <c:spPr>
              <a:solidFill>
                <a:schemeClr val="lt1"/>
              </a:solidFill>
              <a:ln w="12700" cap="flat" cmpd="sng" algn="ctr">
                <a:solidFill>
                  <a:schemeClr val="dk1"/>
                </a:solidFill>
                <a:prstDash val="solid"/>
                <a:miter lim="800000"/>
              </a:ln>
              <a:effectLst/>
            </c:spPr>
          </c:marker>
          <c:cat>
            <c:numRef>
              <c:f>POBREZA!$C$27:$N$27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POBREZA!$C$30:$N$30</c:f>
              <c:numCache>
                <c:formatCode>_-* #,##0.0_-;\-* #,##0.0_-;_-* "-"??_-;_-@_-</c:formatCode>
                <c:ptCount val="12"/>
                <c:pt idx="0">
                  <c:v>4.7</c:v>
                </c:pt>
                <c:pt idx="1">
                  <c:v>2.2000000000000002</c:v>
                </c:pt>
                <c:pt idx="2">
                  <c:v>4.0999999999999996</c:v>
                </c:pt>
                <c:pt idx="3">
                  <c:v>3.5</c:v>
                </c:pt>
                <c:pt idx="4">
                  <c:v>2.1</c:v>
                </c:pt>
                <c:pt idx="5">
                  <c:v>1</c:v>
                </c:pt>
                <c:pt idx="6">
                  <c:v>3.5</c:v>
                </c:pt>
                <c:pt idx="7">
                  <c:v>3.5</c:v>
                </c:pt>
                <c:pt idx="8">
                  <c:v>1.1000000000000001</c:v>
                </c:pt>
                <c:pt idx="9">
                  <c:v>3.9</c:v>
                </c:pt>
                <c:pt idx="10">
                  <c:v>3.8</c:v>
                </c:pt>
                <c:pt idx="11">
                  <c:v>5.3</c:v>
                </c:pt>
              </c:numCache>
            </c:numRef>
          </c:val>
          <c:smooth val="0"/>
          <c:extLst>
            <c:ext xmlns:c16="http://schemas.microsoft.com/office/drawing/2014/chart" uri="{C3380CC4-5D6E-409C-BE32-E72D297353CC}">
              <c16:uniqueId val="{00000002-EB9D-4E14-9058-EC55D15FE881}"/>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POBREZA!$B$28</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POBREZA!$C$27:$N$27</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POBREZA!$C$28:$N$28</c15:sqref>
                        </c15:formulaRef>
                      </c:ext>
                    </c:extLst>
                    <c:numCache>
                      <c:formatCode>_-* #,##0.0_-;\-* #,##0.0_-;_-* "-"??_-;_-@_-</c:formatCode>
                      <c:ptCount val="12"/>
                      <c:pt idx="0">
                        <c:v>4.9000000000000004</c:v>
                      </c:pt>
                      <c:pt idx="1">
                        <c:v>2.1</c:v>
                      </c:pt>
                      <c:pt idx="2">
                        <c:v>4.8</c:v>
                      </c:pt>
                      <c:pt idx="3">
                        <c:v>3.2</c:v>
                      </c:pt>
                      <c:pt idx="4">
                        <c:v>2.2999999999999998</c:v>
                      </c:pt>
                      <c:pt idx="5">
                        <c:v>1</c:v>
                      </c:pt>
                      <c:pt idx="6">
                        <c:v>3.3</c:v>
                      </c:pt>
                      <c:pt idx="7">
                        <c:v>3.3</c:v>
                      </c:pt>
                      <c:pt idx="8">
                        <c:v>1.2</c:v>
                      </c:pt>
                      <c:pt idx="9">
                        <c:v>3.8</c:v>
                      </c:pt>
                      <c:pt idx="10">
                        <c:v>3.4</c:v>
                      </c:pt>
                      <c:pt idx="11">
                        <c:v>5.0999999999999996</c:v>
                      </c:pt>
                    </c:numCache>
                  </c:numRef>
                </c:val>
                <c:smooth val="0"/>
                <c:extLst>
                  <c:ext xmlns:c16="http://schemas.microsoft.com/office/drawing/2014/chart" uri="{C3380CC4-5D6E-409C-BE32-E72D297353CC}">
                    <c16:uniqueId val="{00000003-EB9D-4E14-9058-EC55D15FE881}"/>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sz="1200" b="1">
                <a:solidFill>
                  <a:sysClr val="windowText" lastClr="000000"/>
                </a:solidFill>
              </a:rPr>
              <a:t>No puede permitirse</a:t>
            </a:r>
            <a:r>
              <a:rPr lang="es-ES" sz="1200" b="1" baseline="0">
                <a:solidFill>
                  <a:sysClr val="windowText" lastClr="000000"/>
                </a:solidFill>
              </a:rPr>
              <a:t> disponer de un ordenador (%)</a:t>
            </a:r>
            <a:endParaRPr lang="es-ES" sz="1200" b="1">
              <a:solidFill>
                <a:sysClr val="windowText" lastClr="000000"/>
              </a:solidFill>
            </a:endParaRPr>
          </a:p>
        </c:rich>
      </c:tx>
      <c:layout>
        <c:manualLayout>
          <c:xMode val="edge"/>
          <c:yMode val="edge"/>
          <c:x val="0.23477243838561354"/>
          <c:y val="4.2105286423697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POBREZA!$B$46</c:f>
              <c:strCache>
                <c:ptCount val="1"/>
                <c:pt idx="0">
                  <c:v>Brecha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8"/>
            <c:invertIfNegative val="0"/>
            <c:bubble3D val="0"/>
            <c:extLst>
              <c:ext xmlns:c16="http://schemas.microsoft.com/office/drawing/2014/chart" uri="{C3380CC4-5D6E-409C-BE32-E72D297353CC}">
                <c16:uniqueId val="{00000001-77DB-49F3-B7B1-24BFC2E53013}"/>
              </c:ext>
            </c:extLst>
          </c:dPt>
          <c:dPt>
            <c:idx val="10"/>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77DB-49F3-B7B1-24BFC2E53013}"/>
              </c:ext>
            </c:extLst>
          </c:dPt>
          <c:cat>
            <c:numRef>
              <c:f>POBREZA!$C$42:$N$42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POBREZA!$C$46:$N$46</c:f>
              <c:numCache>
                <c:formatCode>#,##0.0</c:formatCode>
                <c:ptCount val="12"/>
                <c:pt idx="6">
                  <c:v>0.69999999999999973</c:v>
                </c:pt>
                <c:pt idx="7">
                  <c:v>0.69999999999999973</c:v>
                </c:pt>
                <c:pt idx="8">
                  <c:v>2.6000000000000005</c:v>
                </c:pt>
                <c:pt idx="9">
                  <c:v>0.89999999999999991</c:v>
                </c:pt>
                <c:pt idx="10">
                  <c:v>-1.1000000000000005</c:v>
                </c:pt>
                <c:pt idx="11">
                  <c:v>0.20000000000000018</c:v>
                </c:pt>
              </c:numCache>
            </c:numRef>
          </c:val>
          <c:extLst>
            <c:ext xmlns:c16="http://schemas.microsoft.com/office/drawing/2014/chart" uri="{C3380CC4-5D6E-409C-BE32-E72D297353CC}">
              <c16:uniqueId val="{00000004-77DB-49F3-B7B1-24BFC2E53013}"/>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POBREZA!$B$44</c:f>
              <c:strCache>
                <c:ptCount val="1"/>
                <c:pt idx="0">
                  <c:v>Hombres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cat>
            <c:numRef>
              <c:f>POBREZA!$C$42:$N$42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POBREZA!$C$44:$N$44</c:f>
              <c:numCache>
                <c:formatCode>#,##0.0</c:formatCode>
                <c:ptCount val="12"/>
                <c:pt idx="6" formatCode="_-* #,##0.0_-;\-* #,##0.0_-;_-* &quot;-&quot;??_-;_-@_-">
                  <c:v>2.1</c:v>
                </c:pt>
                <c:pt idx="7" formatCode="_-* #,##0.0_-;\-* #,##0.0_-;_-* &quot;-&quot;??_-;_-@_-">
                  <c:v>2.1</c:v>
                </c:pt>
                <c:pt idx="8" formatCode="_-* #,##0.0_-;\-* #,##0.0_-;_-* &quot;-&quot;??_-;_-@_-">
                  <c:v>4.3</c:v>
                </c:pt>
                <c:pt idx="9" formatCode="_-* #,##0.0_-;\-* #,##0.0_-;_-* &quot;-&quot;??_-;_-@_-">
                  <c:v>3.4</c:v>
                </c:pt>
                <c:pt idx="10" formatCode="_-* #,##0.0_-;\-* #,##0.0_-;_-* &quot;-&quot;??_-;_-@_-">
                  <c:v>7.4</c:v>
                </c:pt>
                <c:pt idx="11" formatCode="_-* #,##0.0_-;\-* #,##0.0_-;_-* &quot;-&quot;??_-;_-@_-">
                  <c:v>4.5</c:v>
                </c:pt>
              </c:numCache>
            </c:numRef>
          </c:val>
          <c:smooth val="0"/>
          <c:extLst>
            <c:ext xmlns:c16="http://schemas.microsoft.com/office/drawing/2014/chart" uri="{C3380CC4-5D6E-409C-BE32-E72D297353CC}">
              <c16:uniqueId val="{00000005-77DB-49F3-B7B1-24BFC2E53013}"/>
            </c:ext>
          </c:extLst>
        </c:ser>
        <c:ser>
          <c:idx val="2"/>
          <c:order val="2"/>
          <c:tx>
            <c:strRef>
              <c:f>POBREZA!$B$45</c:f>
              <c:strCache>
                <c:ptCount val="1"/>
                <c:pt idx="0">
                  <c:v>Mujeres</c:v>
                </c:pt>
              </c:strCache>
            </c:strRef>
          </c:tx>
          <c:spPr>
            <a:ln w="12700" cap="flat" cmpd="sng" algn="ctr">
              <a:solidFill>
                <a:schemeClr val="dk1"/>
              </a:solidFill>
              <a:prstDash val="solid"/>
              <a:miter lim="800000"/>
            </a:ln>
            <a:effectLst/>
          </c:spPr>
          <c:marker>
            <c:symbol val="circle"/>
            <c:size val="5"/>
            <c:spPr>
              <a:solidFill>
                <a:schemeClr val="lt1"/>
              </a:solidFill>
              <a:ln w="12700" cap="flat" cmpd="sng" algn="ctr">
                <a:solidFill>
                  <a:schemeClr val="dk1"/>
                </a:solidFill>
                <a:prstDash val="solid"/>
                <a:miter lim="800000"/>
              </a:ln>
              <a:effectLst/>
            </c:spPr>
          </c:marker>
          <c:cat>
            <c:numRef>
              <c:f>POBREZA!$C$42:$N$42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POBREZA!$C$45:$N$45</c:f>
              <c:numCache>
                <c:formatCode>#,##0.0</c:formatCode>
                <c:ptCount val="12"/>
                <c:pt idx="6" formatCode="_-* #,##0.0_-;\-* #,##0.0_-;_-* &quot;-&quot;??_-;_-@_-">
                  <c:v>2.8</c:v>
                </c:pt>
                <c:pt idx="7" formatCode="_-* #,##0.0_-;\-* #,##0.0_-;_-* &quot;-&quot;??_-;_-@_-">
                  <c:v>2.8</c:v>
                </c:pt>
                <c:pt idx="8" formatCode="_-* #,##0.0_-;\-* #,##0.0_-;_-* &quot;-&quot;??_-;_-@_-">
                  <c:v>6.9</c:v>
                </c:pt>
                <c:pt idx="9" formatCode="_-* #,##0.0_-;\-* #,##0.0_-;_-* &quot;-&quot;??_-;_-@_-">
                  <c:v>4.3</c:v>
                </c:pt>
                <c:pt idx="10" formatCode="_-* #,##0.0_-;\-* #,##0.0_-;_-* &quot;-&quot;??_-;_-@_-">
                  <c:v>6.3</c:v>
                </c:pt>
                <c:pt idx="11" formatCode="_-* #,##0.0_-;\-* #,##0.0_-;_-* &quot;-&quot;??_-;_-@_-">
                  <c:v>4.7</c:v>
                </c:pt>
              </c:numCache>
            </c:numRef>
          </c:val>
          <c:smooth val="0"/>
          <c:extLst>
            <c:ext xmlns:c16="http://schemas.microsoft.com/office/drawing/2014/chart" uri="{C3380CC4-5D6E-409C-BE32-E72D297353CC}">
              <c16:uniqueId val="{00000006-77DB-49F3-B7B1-24BFC2E53013}"/>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POBREZA!$B$43</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POBREZA!$C$42:$N$42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POBREZA!$C$43:$N$43</c15:sqref>
                        </c15:formulaRef>
                      </c:ext>
                    </c:extLst>
                    <c:numCache>
                      <c:formatCode>#,##0.0</c:formatCode>
                      <c:ptCount val="12"/>
                      <c:pt idx="6" formatCode="_-* #,##0.0_-;\-* #,##0.0_-;_-* &quot;-&quot;??_-;_-@_-">
                        <c:v>2.5</c:v>
                      </c:pt>
                      <c:pt idx="7" formatCode="_-* #,##0.0_-;\-* #,##0.0_-;_-* &quot;-&quot;??_-;_-@_-">
                        <c:v>2.5</c:v>
                      </c:pt>
                      <c:pt idx="8" formatCode="_-* #,##0.0_-;\-* #,##0.0_-;_-* &quot;-&quot;??_-;_-@_-">
                        <c:v>5.7</c:v>
                      </c:pt>
                      <c:pt idx="9" formatCode="_-* #,##0.0_-;\-* #,##0.0_-;_-* &quot;-&quot;??_-;_-@_-">
                        <c:v>3.9</c:v>
                      </c:pt>
                      <c:pt idx="10" formatCode="_-* #,##0.0_-;\-* #,##0.0_-;_-* &quot;-&quot;??_-;_-@_-">
                        <c:v>6.8</c:v>
                      </c:pt>
                      <c:pt idx="11" formatCode="_-* #,##0.0_-;\-* #,##0.0_-;_-* &quot;-&quot;??_-;_-@_-">
                        <c:v>4.5999999999999996</c:v>
                      </c:pt>
                    </c:numCache>
                  </c:numRef>
                </c:val>
                <c:smooth val="0"/>
                <c:extLst>
                  <c:ext xmlns:c16="http://schemas.microsoft.com/office/drawing/2014/chart" uri="{C3380CC4-5D6E-409C-BE32-E72D297353CC}">
                    <c16:uniqueId val="{00000007-77DB-49F3-B7B1-24BFC2E53013}"/>
                  </c:ext>
                </c:extLst>
              </c15:ser>
            </c15:filteredLineSeries>
          </c:ext>
        </c:extLst>
      </c:lineChart>
      <c:catAx>
        <c:axId val="79978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1"/>
        <c:axPos val="l"/>
        <c:numFmt formatCode="#,##0.0" sourceLinked="1"/>
        <c:majorTickMark val="none"/>
        <c:minorTickMark val="none"/>
        <c:tickLblPos val="nextTo"/>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sz="1200" b="1">
                <a:solidFill>
                  <a:sysClr val="windowText" lastClr="000000"/>
                </a:solidFill>
              </a:rPr>
              <a:t>No tiene capacidad para afrontar gastos imprevistos (%)</a:t>
            </a:r>
          </a:p>
        </c:rich>
      </c:tx>
      <c:layout>
        <c:manualLayout>
          <c:xMode val="edge"/>
          <c:yMode val="edge"/>
          <c:x val="0.22147385241301124"/>
          <c:y val="4.722180591076324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POBREZA!$B$36</c:f>
              <c:strCache>
                <c:ptCount val="1"/>
                <c:pt idx="0">
                  <c:v>Brecha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8"/>
            <c:invertIfNegative val="0"/>
            <c:bubble3D val="0"/>
            <c:extLst>
              <c:ext xmlns:c16="http://schemas.microsoft.com/office/drawing/2014/chart" uri="{C3380CC4-5D6E-409C-BE32-E72D297353CC}">
                <c16:uniqueId val="{00000000-E360-4377-A12A-F7C9D0299A08}"/>
              </c:ext>
            </c:extLst>
          </c:dPt>
          <c:dPt>
            <c:idx val="10"/>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E360-4377-A12A-F7C9D0299A08}"/>
              </c:ext>
            </c:extLst>
          </c:dPt>
          <c:dPt>
            <c:idx val="11"/>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82D8-4CE0-B920-C92EA45E20D6}"/>
              </c:ext>
            </c:extLst>
          </c:dPt>
          <c:cat>
            <c:numRef>
              <c:f>POBREZA!$C$32:$N$32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POBREZA!$C$36:$N$36</c:f>
              <c:numCache>
                <c:formatCode>#,##0.0</c:formatCode>
                <c:ptCount val="12"/>
                <c:pt idx="0">
                  <c:v>7.6000000000000014</c:v>
                </c:pt>
                <c:pt idx="1">
                  <c:v>4.8999999999999986</c:v>
                </c:pt>
                <c:pt idx="2">
                  <c:v>1.7999999999999972</c:v>
                </c:pt>
                <c:pt idx="3">
                  <c:v>0.80000000000000426</c:v>
                </c:pt>
                <c:pt idx="4">
                  <c:v>3.7999999999999972</c:v>
                </c:pt>
                <c:pt idx="5">
                  <c:v>1.8000000000000007</c:v>
                </c:pt>
                <c:pt idx="6">
                  <c:v>2.3999999999999986</c:v>
                </c:pt>
                <c:pt idx="7">
                  <c:v>2.3999999999999986</c:v>
                </c:pt>
                <c:pt idx="8">
                  <c:v>4.1000000000000014</c:v>
                </c:pt>
                <c:pt idx="9">
                  <c:v>5.5</c:v>
                </c:pt>
                <c:pt idx="10">
                  <c:v>-1.6000000000000014</c:v>
                </c:pt>
                <c:pt idx="11">
                  <c:v>-1.1999999999999993</c:v>
                </c:pt>
              </c:numCache>
            </c:numRef>
          </c:val>
          <c:extLst>
            <c:ext xmlns:c16="http://schemas.microsoft.com/office/drawing/2014/chart" uri="{C3380CC4-5D6E-409C-BE32-E72D297353CC}">
              <c16:uniqueId val="{00000005-E360-4377-A12A-F7C9D0299A08}"/>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POBREZA!$B$34</c:f>
              <c:strCache>
                <c:ptCount val="1"/>
                <c:pt idx="0">
                  <c:v>Hombres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cat>
            <c:numRef>
              <c:f>POBREZA!$C$32:$N$32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POBREZA!$C$34:$N$34</c:f>
              <c:numCache>
                <c:formatCode>_-* #,##0.0_-;\-* #,##0.0_-;_-* "-"??_-;_-@_-</c:formatCode>
                <c:ptCount val="12"/>
                <c:pt idx="0">
                  <c:v>31.9</c:v>
                </c:pt>
                <c:pt idx="1">
                  <c:v>34.5</c:v>
                </c:pt>
                <c:pt idx="2">
                  <c:v>39.700000000000003</c:v>
                </c:pt>
                <c:pt idx="3">
                  <c:v>38.299999999999997</c:v>
                </c:pt>
                <c:pt idx="4">
                  <c:v>34.1</c:v>
                </c:pt>
                <c:pt idx="5">
                  <c:v>28.4</c:v>
                </c:pt>
                <c:pt idx="6">
                  <c:v>34.1</c:v>
                </c:pt>
                <c:pt idx="7">
                  <c:v>34.1</c:v>
                </c:pt>
                <c:pt idx="8">
                  <c:v>29.1</c:v>
                </c:pt>
                <c:pt idx="9">
                  <c:v>26.5</c:v>
                </c:pt>
                <c:pt idx="10">
                  <c:v>27.6</c:v>
                </c:pt>
                <c:pt idx="11">
                  <c:v>30.3</c:v>
                </c:pt>
              </c:numCache>
            </c:numRef>
          </c:val>
          <c:smooth val="0"/>
          <c:extLst>
            <c:ext xmlns:c16="http://schemas.microsoft.com/office/drawing/2014/chart" uri="{C3380CC4-5D6E-409C-BE32-E72D297353CC}">
              <c16:uniqueId val="{00000006-E360-4377-A12A-F7C9D0299A08}"/>
            </c:ext>
          </c:extLst>
        </c:ser>
        <c:ser>
          <c:idx val="2"/>
          <c:order val="2"/>
          <c:tx>
            <c:strRef>
              <c:f>POBREZA!$B$35</c:f>
              <c:strCache>
                <c:ptCount val="1"/>
                <c:pt idx="0">
                  <c:v>Mujeres</c:v>
                </c:pt>
              </c:strCache>
            </c:strRef>
          </c:tx>
          <c:spPr>
            <a:ln w="12700" cap="flat" cmpd="sng" algn="ctr">
              <a:solidFill>
                <a:schemeClr val="dk1"/>
              </a:solidFill>
              <a:prstDash val="solid"/>
              <a:miter lim="800000"/>
            </a:ln>
            <a:effectLst/>
          </c:spPr>
          <c:marker>
            <c:symbol val="circle"/>
            <c:size val="5"/>
            <c:spPr>
              <a:solidFill>
                <a:schemeClr val="lt1"/>
              </a:solidFill>
              <a:ln w="12700" cap="flat" cmpd="sng" algn="ctr">
                <a:solidFill>
                  <a:schemeClr val="dk1"/>
                </a:solidFill>
                <a:prstDash val="solid"/>
                <a:miter lim="800000"/>
              </a:ln>
              <a:effectLst/>
            </c:spPr>
          </c:marker>
          <c:cat>
            <c:numRef>
              <c:f>POBREZA!$C$32:$N$32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POBREZA!$C$35:$N$35</c:f>
              <c:numCache>
                <c:formatCode>_-* #,##0.0_-;\-* #,##0.0_-;_-* "-"??_-;_-@_-</c:formatCode>
                <c:ptCount val="12"/>
                <c:pt idx="0">
                  <c:v>39.5</c:v>
                </c:pt>
                <c:pt idx="1">
                  <c:v>39.4</c:v>
                </c:pt>
                <c:pt idx="2">
                  <c:v>41.5</c:v>
                </c:pt>
                <c:pt idx="3">
                  <c:v>39.1</c:v>
                </c:pt>
                <c:pt idx="4">
                  <c:v>37.9</c:v>
                </c:pt>
                <c:pt idx="5">
                  <c:v>30.2</c:v>
                </c:pt>
                <c:pt idx="6">
                  <c:v>36.5</c:v>
                </c:pt>
                <c:pt idx="7">
                  <c:v>36.5</c:v>
                </c:pt>
                <c:pt idx="8">
                  <c:v>33.200000000000003</c:v>
                </c:pt>
                <c:pt idx="9">
                  <c:v>32</c:v>
                </c:pt>
                <c:pt idx="10">
                  <c:v>26</c:v>
                </c:pt>
                <c:pt idx="11">
                  <c:v>29.1</c:v>
                </c:pt>
              </c:numCache>
            </c:numRef>
          </c:val>
          <c:smooth val="0"/>
          <c:extLst>
            <c:ext xmlns:c16="http://schemas.microsoft.com/office/drawing/2014/chart" uri="{C3380CC4-5D6E-409C-BE32-E72D297353CC}">
              <c16:uniqueId val="{00000007-E360-4377-A12A-F7C9D0299A08}"/>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POBREZA!$B$33</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POBREZA!$C$32:$N$32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POBREZA!$C$33:$N$33</c15:sqref>
                        </c15:formulaRef>
                      </c:ext>
                    </c:extLst>
                    <c:numCache>
                      <c:formatCode>_-* #,##0.0_-;\-* #,##0.0_-;_-* "-"??_-;_-@_-</c:formatCode>
                      <c:ptCount val="12"/>
                      <c:pt idx="0">
                        <c:v>35.9</c:v>
                      </c:pt>
                      <c:pt idx="1">
                        <c:v>37.1</c:v>
                      </c:pt>
                      <c:pt idx="2">
                        <c:v>40.700000000000003</c:v>
                      </c:pt>
                      <c:pt idx="3">
                        <c:v>38.700000000000003</c:v>
                      </c:pt>
                      <c:pt idx="4">
                        <c:v>36.200000000000003</c:v>
                      </c:pt>
                      <c:pt idx="5">
                        <c:v>29.3</c:v>
                      </c:pt>
                      <c:pt idx="6">
                        <c:v>35.299999999999997</c:v>
                      </c:pt>
                      <c:pt idx="7">
                        <c:v>35.299999999999997</c:v>
                      </c:pt>
                      <c:pt idx="8">
                        <c:v>31.3</c:v>
                      </c:pt>
                      <c:pt idx="9">
                        <c:v>29.5</c:v>
                      </c:pt>
                      <c:pt idx="10">
                        <c:v>26.7</c:v>
                      </c:pt>
                      <c:pt idx="11">
                        <c:v>29.7</c:v>
                      </c:pt>
                    </c:numCache>
                  </c:numRef>
                </c:val>
                <c:smooth val="0"/>
                <c:extLst>
                  <c:ext xmlns:c16="http://schemas.microsoft.com/office/drawing/2014/chart" uri="{C3380CC4-5D6E-409C-BE32-E72D297353CC}">
                    <c16:uniqueId val="{00000008-E360-4377-A12A-F7C9D0299A08}"/>
                  </c:ext>
                </c:extLst>
              </c15:ser>
            </c15:filteredLineSeries>
          </c:ext>
        </c:extLst>
      </c:lineChart>
      <c:catAx>
        <c:axId val="79978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s-ES" sz="1200" b="1">
                <a:solidFill>
                  <a:sysClr val="windowText" lastClr="000000"/>
                </a:solidFill>
              </a:rPr>
              <a:t>No puede permitirse disponer de un automóvil (%)</a:t>
            </a:r>
          </a:p>
        </c:rich>
      </c:tx>
      <c:layout>
        <c:manualLayout>
          <c:xMode val="edge"/>
          <c:yMode val="edge"/>
          <c:x val="0.23477243838561354"/>
          <c:y val="4.2105286423697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5536311753013538"/>
          <c:y val="0.22707017757669767"/>
          <c:w val="0.81646786838535756"/>
          <c:h val="0.41597794070813016"/>
        </c:manualLayout>
      </c:layout>
      <c:barChart>
        <c:barDir val="col"/>
        <c:grouping val="clustered"/>
        <c:varyColors val="0"/>
        <c:ser>
          <c:idx val="3"/>
          <c:order val="3"/>
          <c:tx>
            <c:strRef>
              <c:f>POBREZA!$B$41</c:f>
              <c:strCache>
                <c:ptCount val="1"/>
                <c:pt idx="0">
                  <c:v>Brecha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3"/>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4752-4213-B507-85A141BD66ED}"/>
              </c:ext>
            </c:extLst>
          </c:dPt>
          <c:dPt>
            <c:idx val="6"/>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4752-4213-B507-85A141BD66ED}"/>
              </c:ext>
            </c:extLst>
          </c:dPt>
          <c:dPt>
            <c:idx val="7"/>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A-4752-4213-B507-85A141BD66ED}"/>
              </c:ext>
            </c:extLst>
          </c:dPt>
          <c:dPt>
            <c:idx val="8"/>
            <c:invertIfNegative val="0"/>
            <c:bubble3D val="0"/>
            <c:extLst>
              <c:ext xmlns:c16="http://schemas.microsoft.com/office/drawing/2014/chart" uri="{C3380CC4-5D6E-409C-BE32-E72D297353CC}">
                <c16:uniqueId val="{00000001-4752-4213-B507-85A141BD66ED}"/>
              </c:ext>
            </c:extLst>
          </c:dPt>
          <c:dPt>
            <c:idx val="10"/>
            <c:invertIfNegative val="0"/>
            <c:bubble3D val="0"/>
            <c:extLst>
              <c:ext xmlns:c16="http://schemas.microsoft.com/office/drawing/2014/chart" uri="{C3380CC4-5D6E-409C-BE32-E72D297353CC}">
                <c16:uniqueId val="{00000003-4752-4213-B507-85A141BD66ED}"/>
              </c:ext>
            </c:extLst>
          </c:dPt>
          <c:cat>
            <c:numRef>
              <c:f>POBREZA!$C$37:$N$37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POBREZA!$C$41:$N$41</c:f>
              <c:numCache>
                <c:formatCode>#,##0.0</c:formatCode>
                <c:ptCount val="12"/>
                <c:pt idx="0">
                  <c:v>0.80000000000000071</c:v>
                </c:pt>
                <c:pt idx="1">
                  <c:v>1.0999999999999996</c:v>
                </c:pt>
                <c:pt idx="2">
                  <c:v>4.2000000000000011</c:v>
                </c:pt>
                <c:pt idx="3">
                  <c:v>-0.60000000000000142</c:v>
                </c:pt>
                <c:pt idx="4">
                  <c:v>2.5</c:v>
                </c:pt>
                <c:pt idx="5">
                  <c:v>2.0999999999999996</c:v>
                </c:pt>
                <c:pt idx="6">
                  <c:v>-0.90000000000000036</c:v>
                </c:pt>
                <c:pt idx="7">
                  <c:v>-0.90000000000000036</c:v>
                </c:pt>
                <c:pt idx="8">
                  <c:v>0.29999999999999893</c:v>
                </c:pt>
                <c:pt idx="9">
                  <c:v>1.5999999999999996</c:v>
                </c:pt>
                <c:pt idx="10">
                  <c:v>1.1000000000000005</c:v>
                </c:pt>
                <c:pt idx="11">
                  <c:v>9.9999999999999645E-2</c:v>
                </c:pt>
              </c:numCache>
            </c:numRef>
          </c:val>
          <c:extLst>
            <c:ext xmlns:c16="http://schemas.microsoft.com/office/drawing/2014/chart" uri="{C3380CC4-5D6E-409C-BE32-E72D297353CC}">
              <c16:uniqueId val="{00000004-4752-4213-B507-85A141BD66ED}"/>
            </c:ext>
          </c:extLst>
        </c:ser>
        <c:dLbls>
          <c:showLegendKey val="0"/>
          <c:showVal val="0"/>
          <c:showCatName val="0"/>
          <c:showSerName val="0"/>
          <c:showPercent val="0"/>
          <c:showBubbleSize val="0"/>
        </c:dLbls>
        <c:gapWidth val="150"/>
        <c:axId val="799788400"/>
        <c:axId val="799782824"/>
      </c:barChart>
      <c:lineChart>
        <c:grouping val="standard"/>
        <c:varyColors val="0"/>
        <c:ser>
          <c:idx val="1"/>
          <c:order val="1"/>
          <c:tx>
            <c:strRef>
              <c:f>POBREZA!$B$39</c:f>
              <c:strCache>
                <c:ptCount val="1"/>
                <c:pt idx="0">
                  <c:v>Hombres</c:v>
                </c:pt>
              </c:strCache>
            </c:strRef>
          </c:tx>
          <c:spPr>
            <a:ln w="12700" cap="flat" cmpd="sng" algn="ctr">
              <a:solidFill>
                <a:schemeClr val="accent3"/>
              </a:solidFill>
              <a:prstDash val="solid"/>
              <a:miter lim="800000"/>
            </a:ln>
            <a:effectLst/>
          </c:spPr>
          <c:marker>
            <c:symbol val="circle"/>
            <c:size val="5"/>
            <c:spPr>
              <a:solidFill>
                <a:schemeClr val="lt1"/>
              </a:solidFill>
              <a:ln w="12700" cap="flat" cmpd="sng" algn="ctr">
                <a:solidFill>
                  <a:schemeClr val="accent3"/>
                </a:solidFill>
                <a:prstDash val="solid"/>
                <a:miter lim="800000"/>
              </a:ln>
              <a:effectLst/>
            </c:spPr>
          </c:marker>
          <c:cat>
            <c:numRef>
              <c:f>POBREZA!$C$37:$N$37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POBREZA!$C$39:$N$39</c:f>
              <c:numCache>
                <c:formatCode>_-* #,##0.0_-;\-* #,##0.0_-;_-* "-"??_-;_-@_-</c:formatCode>
                <c:ptCount val="12"/>
                <c:pt idx="0">
                  <c:v>10.6</c:v>
                </c:pt>
                <c:pt idx="1">
                  <c:v>12</c:v>
                </c:pt>
                <c:pt idx="2">
                  <c:v>9.1999999999999993</c:v>
                </c:pt>
                <c:pt idx="3">
                  <c:v>12.3</c:v>
                </c:pt>
                <c:pt idx="4">
                  <c:v>8.1</c:v>
                </c:pt>
                <c:pt idx="5">
                  <c:v>9.4</c:v>
                </c:pt>
                <c:pt idx="6">
                  <c:v>5.4</c:v>
                </c:pt>
                <c:pt idx="7">
                  <c:v>5.4</c:v>
                </c:pt>
                <c:pt idx="8">
                  <c:v>9.9</c:v>
                </c:pt>
                <c:pt idx="9">
                  <c:v>7</c:v>
                </c:pt>
                <c:pt idx="10">
                  <c:v>6.6</c:v>
                </c:pt>
                <c:pt idx="11">
                  <c:v>9.3000000000000007</c:v>
                </c:pt>
              </c:numCache>
            </c:numRef>
          </c:val>
          <c:smooth val="0"/>
          <c:extLst>
            <c:ext xmlns:c16="http://schemas.microsoft.com/office/drawing/2014/chart" uri="{C3380CC4-5D6E-409C-BE32-E72D297353CC}">
              <c16:uniqueId val="{00000005-4752-4213-B507-85A141BD66ED}"/>
            </c:ext>
          </c:extLst>
        </c:ser>
        <c:ser>
          <c:idx val="2"/>
          <c:order val="2"/>
          <c:tx>
            <c:strRef>
              <c:f>POBREZA!$B$40</c:f>
              <c:strCache>
                <c:ptCount val="1"/>
                <c:pt idx="0">
                  <c:v>Mujeres</c:v>
                </c:pt>
              </c:strCache>
            </c:strRef>
          </c:tx>
          <c:spPr>
            <a:ln w="12700" cap="flat" cmpd="sng" algn="ctr">
              <a:solidFill>
                <a:schemeClr val="dk1"/>
              </a:solidFill>
              <a:prstDash val="solid"/>
              <a:miter lim="800000"/>
            </a:ln>
            <a:effectLst/>
          </c:spPr>
          <c:marker>
            <c:symbol val="circle"/>
            <c:size val="5"/>
            <c:spPr>
              <a:solidFill>
                <a:schemeClr val="lt1"/>
              </a:solidFill>
              <a:ln w="12700" cap="flat" cmpd="sng" algn="ctr">
                <a:solidFill>
                  <a:schemeClr val="dk1"/>
                </a:solidFill>
                <a:prstDash val="solid"/>
                <a:miter lim="800000"/>
              </a:ln>
              <a:effectLst/>
            </c:spPr>
          </c:marker>
          <c:cat>
            <c:numRef>
              <c:f>POBREZA!$C$37:$N$37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POBREZA!$C$40:$N$40</c:f>
              <c:numCache>
                <c:formatCode>_-* #,##0.0_-;\-* #,##0.0_-;_-* "-"??_-;_-@_-</c:formatCode>
                <c:ptCount val="12"/>
                <c:pt idx="0">
                  <c:v>11.4</c:v>
                </c:pt>
                <c:pt idx="1">
                  <c:v>13.1</c:v>
                </c:pt>
                <c:pt idx="2">
                  <c:v>13.4</c:v>
                </c:pt>
                <c:pt idx="3">
                  <c:v>11.7</c:v>
                </c:pt>
                <c:pt idx="4">
                  <c:v>10.6</c:v>
                </c:pt>
                <c:pt idx="5">
                  <c:v>11.5</c:v>
                </c:pt>
                <c:pt idx="6">
                  <c:v>4.5</c:v>
                </c:pt>
                <c:pt idx="7">
                  <c:v>4.5</c:v>
                </c:pt>
                <c:pt idx="8">
                  <c:v>10.199999999999999</c:v>
                </c:pt>
                <c:pt idx="9">
                  <c:v>8.6</c:v>
                </c:pt>
                <c:pt idx="10">
                  <c:v>7.7</c:v>
                </c:pt>
                <c:pt idx="11">
                  <c:v>9.4</c:v>
                </c:pt>
              </c:numCache>
            </c:numRef>
          </c:val>
          <c:smooth val="0"/>
          <c:extLst>
            <c:ext xmlns:c16="http://schemas.microsoft.com/office/drawing/2014/chart" uri="{C3380CC4-5D6E-409C-BE32-E72D297353CC}">
              <c16:uniqueId val="{00000006-4752-4213-B507-85A141BD66ED}"/>
            </c:ext>
          </c:extLst>
        </c:ser>
        <c:dLbls>
          <c:showLegendKey val="0"/>
          <c:showVal val="0"/>
          <c:showCatName val="0"/>
          <c:showSerName val="0"/>
          <c:showPercent val="0"/>
          <c:showBubbleSize val="0"/>
        </c:dLbls>
        <c:marker val="1"/>
        <c:smooth val="0"/>
        <c:axId val="799788400"/>
        <c:axId val="799782824"/>
        <c:extLst>
          <c:ext xmlns:c15="http://schemas.microsoft.com/office/drawing/2012/chart" uri="{02D57815-91ED-43cb-92C2-25804820EDAC}">
            <c15:filteredLineSeries>
              <c15:ser>
                <c:idx val="0"/>
                <c:order val="0"/>
                <c:tx>
                  <c:strRef>
                    <c:extLst>
                      <c:ext uri="{02D57815-91ED-43cb-92C2-25804820EDAC}">
                        <c15:formulaRef>
                          <c15:sqref>POBREZA!$B$38</c15:sqref>
                        </c15:formulaRef>
                      </c:ext>
                    </c:extLst>
                    <c:strCache>
                      <c:ptCount val="1"/>
                      <c:pt idx="0">
                        <c:v>Ambos sexos</c:v>
                      </c:pt>
                    </c:strCache>
                  </c:strRef>
                </c:tx>
                <c:spPr>
                  <a:ln w="28575" cap="rnd">
                    <a:solidFill>
                      <a:schemeClr val="accent2">
                        <a:tint val="58000"/>
                      </a:schemeClr>
                    </a:solidFill>
                    <a:round/>
                  </a:ln>
                  <a:effectLst/>
                </c:spPr>
                <c:marker>
                  <c:symbol val="circle"/>
                  <c:size val="5"/>
                  <c:spPr>
                    <a:solidFill>
                      <a:schemeClr val="lt1"/>
                    </a:solidFill>
                    <a:ln w="12700" cap="flat" cmpd="sng" algn="ctr">
                      <a:solidFill>
                        <a:schemeClr val="accent3"/>
                      </a:solidFill>
                      <a:prstDash val="solid"/>
                      <a:miter lim="800000"/>
                    </a:ln>
                    <a:effectLst/>
                  </c:spPr>
                </c:marker>
                <c:cat>
                  <c:numRef>
                    <c:extLst>
                      <c:ext uri="{02D57815-91ED-43cb-92C2-25804820EDAC}">
                        <c15:formulaRef>
                          <c15:sqref>POBREZA!$C$37:$N$37</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POBREZA!$C$38:$N$38</c15:sqref>
                        </c15:formulaRef>
                      </c:ext>
                    </c:extLst>
                    <c:numCache>
                      <c:formatCode>_-* #,##0.0_-;\-* #,##0.0_-;_-* "-"??_-;_-@_-</c:formatCode>
                      <c:ptCount val="12"/>
                      <c:pt idx="0">
                        <c:v>11</c:v>
                      </c:pt>
                      <c:pt idx="1">
                        <c:v>12.6</c:v>
                      </c:pt>
                      <c:pt idx="2">
                        <c:v>11.4</c:v>
                      </c:pt>
                      <c:pt idx="3">
                        <c:v>12</c:v>
                      </c:pt>
                      <c:pt idx="4">
                        <c:v>9.5</c:v>
                      </c:pt>
                      <c:pt idx="5">
                        <c:v>10.5</c:v>
                      </c:pt>
                      <c:pt idx="6">
                        <c:v>5</c:v>
                      </c:pt>
                      <c:pt idx="7">
                        <c:v>5</c:v>
                      </c:pt>
                      <c:pt idx="8">
                        <c:v>10.1</c:v>
                      </c:pt>
                      <c:pt idx="9">
                        <c:v>7.8</c:v>
                      </c:pt>
                      <c:pt idx="10">
                        <c:v>7.2</c:v>
                      </c:pt>
                      <c:pt idx="11">
                        <c:v>9.4</c:v>
                      </c:pt>
                    </c:numCache>
                  </c:numRef>
                </c:val>
                <c:smooth val="0"/>
                <c:extLst>
                  <c:ext xmlns:c16="http://schemas.microsoft.com/office/drawing/2014/chart" uri="{C3380CC4-5D6E-409C-BE32-E72D297353CC}">
                    <c16:uniqueId val="{00000007-4752-4213-B507-85A141BD66ED}"/>
                  </c:ext>
                </c:extLst>
              </c15:ser>
            </c15:filteredLineSeries>
          </c:ext>
        </c:extLst>
      </c:lineChart>
      <c:catAx>
        <c:axId val="79978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99782824"/>
        <c:crosses val="autoZero"/>
        <c:auto val="1"/>
        <c:lblAlgn val="ctr"/>
        <c:lblOffset val="100"/>
        <c:noMultiLvlLbl val="0"/>
      </c:catAx>
      <c:valAx>
        <c:axId val="799782824"/>
        <c:scaling>
          <c:orientation val="minMax"/>
        </c:scaling>
        <c:delete val="1"/>
        <c:axPos val="l"/>
        <c:numFmt formatCode="#,##0.0" sourceLinked="1"/>
        <c:majorTickMark val="none"/>
        <c:minorTickMark val="none"/>
        <c:tickLblPos val="nextTo"/>
        <c:crossAx val="799788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ES"/>
          </a:p>
        </c:txPr>
      </c:dTable>
      <c:spPr>
        <a:solidFill>
          <a:srgbClr val="F8F8F8"/>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2">
  <a:schemeClr val="accent2"/>
</cs:colorStyle>
</file>

<file path=xl/charts/colors10.xml><?xml version="1.0" encoding="utf-8"?>
<cs:colorStyle xmlns:cs="http://schemas.microsoft.com/office/drawing/2012/chartStyle" xmlns:a="http://schemas.openxmlformats.org/drawingml/2006/main" meth="withinLinearReversed" id="22">
  <a:schemeClr val="accent2"/>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withinLinearReversed" id="22">
  <a:schemeClr val="accent2"/>
</cs:colorStyle>
</file>

<file path=xl/charts/colors13.xml><?xml version="1.0" encoding="utf-8"?>
<cs:colorStyle xmlns:cs="http://schemas.microsoft.com/office/drawing/2012/chartStyle" xmlns:a="http://schemas.openxmlformats.org/drawingml/2006/main" meth="withinLinearReversed" id="22">
  <a:schemeClr val="accent2"/>
</cs:colorStyle>
</file>

<file path=xl/charts/colors14.xml><?xml version="1.0" encoding="utf-8"?>
<cs:colorStyle xmlns:cs="http://schemas.microsoft.com/office/drawing/2012/chartStyle" xmlns:a="http://schemas.openxmlformats.org/drawingml/2006/main" meth="withinLinearReversed" id="22">
  <a:schemeClr val="accent2"/>
</cs:colorStyle>
</file>

<file path=xl/charts/colors15.xml><?xml version="1.0" encoding="utf-8"?>
<cs:colorStyle xmlns:cs="http://schemas.microsoft.com/office/drawing/2012/chartStyle" xmlns:a="http://schemas.openxmlformats.org/drawingml/2006/main" meth="withinLinearReversed" id="22">
  <a:schemeClr val="accent2"/>
</cs:colorStyle>
</file>

<file path=xl/charts/colors16.xml><?xml version="1.0" encoding="utf-8"?>
<cs:colorStyle xmlns:cs="http://schemas.microsoft.com/office/drawing/2012/chartStyle" xmlns:a="http://schemas.openxmlformats.org/drawingml/2006/main" meth="withinLinearReversed" id="22">
  <a:schemeClr val="accent2"/>
</cs:colorStyle>
</file>

<file path=xl/charts/colors17.xml><?xml version="1.0" encoding="utf-8"?>
<cs:colorStyle xmlns:cs="http://schemas.microsoft.com/office/drawing/2012/chartStyle" xmlns:a="http://schemas.openxmlformats.org/drawingml/2006/main" meth="withinLinearReversed" id="22">
  <a:schemeClr val="accent2"/>
</cs:colorStyle>
</file>

<file path=xl/charts/colors18.xml><?xml version="1.0" encoding="utf-8"?>
<cs:colorStyle xmlns:cs="http://schemas.microsoft.com/office/drawing/2012/chartStyle" xmlns:a="http://schemas.openxmlformats.org/drawingml/2006/main" meth="withinLinearReversed" id="22">
  <a:schemeClr val="accent2"/>
</cs:colorStyle>
</file>

<file path=xl/charts/colors19.xml><?xml version="1.0" encoding="utf-8"?>
<cs:colorStyle xmlns:cs="http://schemas.microsoft.com/office/drawing/2012/chartStyle" xmlns:a="http://schemas.openxmlformats.org/drawingml/2006/main" meth="withinLinearReversed" id="22">
  <a:schemeClr val="accent2"/>
</cs:colorStyle>
</file>

<file path=xl/charts/colors2.xml><?xml version="1.0" encoding="utf-8"?>
<cs:colorStyle xmlns:cs="http://schemas.microsoft.com/office/drawing/2012/chartStyle" xmlns:a="http://schemas.openxmlformats.org/drawingml/2006/main" meth="withinLinearReversed" id="22">
  <a:schemeClr val="accent2"/>
</cs:colorStyle>
</file>

<file path=xl/charts/colors20.xml><?xml version="1.0" encoding="utf-8"?>
<cs:colorStyle xmlns:cs="http://schemas.microsoft.com/office/drawing/2012/chartStyle" xmlns:a="http://schemas.openxmlformats.org/drawingml/2006/main" meth="withinLinearReversed" id="22">
  <a:schemeClr val="accent2"/>
</cs:colorStyle>
</file>

<file path=xl/charts/colors21.xml><?xml version="1.0" encoding="utf-8"?>
<cs:colorStyle xmlns:cs="http://schemas.microsoft.com/office/drawing/2012/chartStyle" xmlns:a="http://schemas.openxmlformats.org/drawingml/2006/main" meth="withinLinearReversed" id="22">
  <a:schemeClr val="accent2"/>
</cs:colorStyle>
</file>

<file path=xl/charts/colors22.xml><?xml version="1.0" encoding="utf-8"?>
<cs:colorStyle xmlns:cs="http://schemas.microsoft.com/office/drawing/2012/chartStyle" xmlns:a="http://schemas.openxmlformats.org/drawingml/2006/main" meth="withinLinearReversed" id="22">
  <a:schemeClr val="accent2"/>
</cs:colorStyle>
</file>

<file path=xl/charts/colors23.xml><?xml version="1.0" encoding="utf-8"?>
<cs:colorStyle xmlns:cs="http://schemas.microsoft.com/office/drawing/2012/chartStyle" xmlns:a="http://schemas.openxmlformats.org/drawingml/2006/main" meth="withinLinearReversed" id="22">
  <a:schemeClr val="accent2"/>
</cs:colorStyle>
</file>

<file path=xl/charts/colors24.xml><?xml version="1.0" encoding="utf-8"?>
<cs:colorStyle xmlns:cs="http://schemas.microsoft.com/office/drawing/2012/chartStyle" xmlns:a="http://schemas.openxmlformats.org/drawingml/2006/main" meth="withinLinearReversed" id="22">
  <a:schemeClr val="accent2"/>
</cs:colorStyle>
</file>

<file path=xl/charts/colors25.xml><?xml version="1.0" encoding="utf-8"?>
<cs:colorStyle xmlns:cs="http://schemas.microsoft.com/office/drawing/2012/chartStyle" xmlns:a="http://schemas.openxmlformats.org/drawingml/2006/main" meth="withinLinearReversed" id="22">
  <a:schemeClr val="accent2"/>
</cs:colorStyle>
</file>

<file path=xl/charts/colors26.xml><?xml version="1.0" encoding="utf-8"?>
<cs:colorStyle xmlns:cs="http://schemas.microsoft.com/office/drawing/2012/chartStyle" xmlns:a="http://schemas.openxmlformats.org/drawingml/2006/main" meth="withinLinearReversed" id="22">
  <a:schemeClr val="accent2"/>
</cs:colorStyle>
</file>

<file path=xl/charts/colors27.xml><?xml version="1.0" encoding="utf-8"?>
<cs:colorStyle xmlns:cs="http://schemas.microsoft.com/office/drawing/2012/chartStyle" xmlns:a="http://schemas.openxmlformats.org/drawingml/2006/main" meth="withinLinearReversed" id="22">
  <a:schemeClr val="accent2"/>
</cs:colorStyle>
</file>

<file path=xl/charts/colors28.xml><?xml version="1.0" encoding="utf-8"?>
<cs:colorStyle xmlns:cs="http://schemas.microsoft.com/office/drawing/2012/chartStyle" xmlns:a="http://schemas.openxmlformats.org/drawingml/2006/main" meth="withinLinearReversed" id="22">
  <a:schemeClr val="accent2"/>
</cs:colorStyle>
</file>

<file path=xl/charts/colors29.xml><?xml version="1.0" encoding="utf-8"?>
<cs:colorStyle xmlns:cs="http://schemas.microsoft.com/office/drawing/2012/chartStyle" xmlns:a="http://schemas.openxmlformats.org/drawingml/2006/main" meth="withinLinearReversed" id="22">
  <a:schemeClr val="accent2"/>
</cs:colorStyle>
</file>

<file path=xl/charts/colors3.xml><?xml version="1.0" encoding="utf-8"?>
<cs:colorStyle xmlns:cs="http://schemas.microsoft.com/office/drawing/2012/chartStyle" xmlns:a="http://schemas.openxmlformats.org/drawingml/2006/main" meth="withinLinearReversed" id="22">
  <a:schemeClr val="accent2"/>
</cs:colorStyle>
</file>

<file path=xl/charts/colors30.xml><?xml version="1.0" encoding="utf-8"?>
<cs:colorStyle xmlns:cs="http://schemas.microsoft.com/office/drawing/2012/chartStyle" xmlns:a="http://schemas.openxmlformats.org/drawingml/2006/main" meth="withinLinearReversed" id="22">
  <a:schemeClr val="accent2"/>
</cs:colorStyle>
</file>

<file path=xl/charts/colors31.xml><?xml version="1.0" encoding="utf-8"?>
<cs:colorStyle xmlns:cs="http://schemas.microsoft.com/office/drawing/2012/chartStyle" xmlns:a="http://schemas.openxmlformats.org/drawingml/2006/main" meth="withinLinearReversed" id="22">
  <a:schemeClr val="accent2"/>
</cs:colorStyle>
</file>

<file path=xl/charts/colors32.xml><?xml version="1.0" encoding="utf-8"?>
<cs:colorStyle xmlns:cs="http://schemas.microsoft.com/office/drawing/2012/chartStyle" xmlns:a="http://schemas.openxmlformats.org/drawingml/2006/main" meth="withinLinearReversed" id="22">
  <a:schemeClr val="accent2"/>
</cs:colorStyle>
</file>

<file path=xl/charts/colors33.xml><?xml version="1.0" encoding="utf-8"?>
<cs:colorStyle xmlns:cs="http://schemas.microsoft.com/office/drawing/2012/chartStyle" xmlns:a="http://schemas.openxmlformats.org/drawingml/2006/main" meth="withinLinearReversed" id="22">
  <a:schemeClr val="accent2"/>
</cs:colorStyle>
</file>

<file path=xl/charts/colors34.xml><?xml version="1.0" encoding="utf-8"?>
<cs:colorStyle xmlns:cs="http://schemas.microsoft.com/office/drawing/2012/chartStyle" xmlns:a="http://schemas.openxmlformats.org/drawingml/2006/main" meth="withinLinearReversed" id="22">
  <a:schemeClr val="accent2"/>
</cs:colorStyle>
</file>

<file path=xl/charts/colors35.xml><?xml version="1.0" encoding="utf-8"?>
<cs:colorStyle xmlns:cs="http://schemas.microsoft.com/office/drawing/2012/chartStyle" xmlns:a="http://schemas.openxmlformats.org/drawingml/2006/main" meth="withinLinearReversed" id="22">
  <a:schemeClr val="accent2"/>
</cs:colorStyle>
</file>

<file path=xl/charts/colors36.xml><?xml version="1.0" encoding="utf-8"?>
<cs:colorStyle xmlns:cs="http://schemas.microsoft.com/office/drawing/2012/chartStyle" xmlns:a="http://schemas.openxmlformats.org/drawingml/2006/main" meth="withinLinearReversed" id="22">
  <a:schemeClr val="accent2"/>
</cs:colorStyle>
</file>

<file path=xl/charts/colors37.xml><?xml version="1.0" encoding="utf-8"?>
<cs:colorStyle xmlns:cs="http://schemas.microsoft.com/office/drawing/2012/chartStyle" xmlns:a="http://schemas.openxmlformats.org/drawingml/2006/main" meth="withinLinearReversed" id="22">
  <a:schemeClr val="accent2"/>
</cs:colorStyle>
</file>

<file path=xl/charts/colors38.xml><?xml version="1.0" encoding="utf-8"?>
<cs:colorStyle xmlns:cs="http://schemas.microsoft.com/office/drawing/2012/chartStyle" xmlns:a="http://schemas.openxmlformats.org/drawingml/2006/main" meth="withinLinearReversed" id="22">
  <a:schemeClr val="accent2"/>
</cs:colorStyle>
</file>

<file path=xl/charts/colors39.xml><?xml version="1.0" encoding="utf-8"?>
<cs:colorStyle xmlns:cs="http://schemas.microsoft.com/office/drawing/2012/chartStyle" xmlns:a="http://schemas.openxmlformats.org/drawingml/2006/main" meth="withinLinearReversed" id="22">
  <a:schemeClr val="accent2"/>
</cs:colorStyle>
</file>

<file path=xl/charts/colors4.xml><?xml version="1.0" encoding="utf-8"?>
<cs:colorStyle xmlns:cs="http://schemas.microsoft.com/office/drawing/2012/chartStyle" xmlns:a="http://schemas.openxmlformats.org/drawingml/2006/main" meth="withinLinearReversed" id="22">
  <a:schemeClr val="accent2"/>
</cs:colorStyle>
</file>

<file path=xl/charts/colors40.xml><?xml version="1.0" encoding="utf-8"?>
<cs:colorStyle xmlns:cs="http://schemas.microsoft.com/office/drawing/2012/chartStyle" xmlns:a="http://schemas.openxmlformats.org/drawingml/2006/main" meth="withinLinearReversed" id="22">
  <a:schemeClr val="accent2"/>
</cs:colorStyle>
</file>

<file path=xl/charts/colors41.xml><?xml version="1.0" encoding="utf-8"?>
<cs:colorStyle xmlns:cs="http://schemas.microsoft.com/office/drawing/2012/chartStyle" xmlns:a="http://schemas.openxmlformats.org/drawingml/2006/main" meth="withinLinearReversed" id="22">
  <a:schemeClr val="accent2"/>
</cs:colorStyle>
</file>

<file path=xl/charts/colors42.xml><?xml version="1.0" encoding="utf-8"?>
<cs:colorStyle xmlns:cs="http://schemas.microsoft.com/office/drawing/2012/chartStyle" xmlns:a="http://schemas.openxmlformats.org/drawingml/2006/main" meth="withinLinearReversed" id="22">
  <a:schemeClr val="accent2"/>
</cs:colorStyle>
</file>

<file path=xl/charts/colors43.xml><?xml version="1.0" encoding="utf-8"?>
<cs:colorStyle xmlns:cs="http://schemas.microsoft.com/office/drawing/2012/chartStyle" xmlns:a="http://schemas.openxmlformats.org/drawingml/2006/main" meth="withinLinearReversed" id="22">
  <a:schemeClr val="accent2"/>
</cs:colorStyle>
</file>

<file path=xl/charts/colors44.xml><?xml version="1.0" encoding="utf-8"?>
<cs:colorStyle xmlns:cs="http://schemas.microsoft.com/office/drawing/2012/chartStyle" xmlns:a="http://schemas.openxmlformats.org/drawingml/2006/main" meth="withinLinearReversed" id="22">
  <a:schemeClr val="accent2"/>
</cs:colorStyle>
</file>

<file path=xl/charts/colors45.xml><?xml version="1.0" encoding="utf-8"?>
<cs:colorStyle xmlns:cs="http://schemas.microsoft.com/office/drawing/2012/chartStyle" xmlns:a="http://schemas.openxmlformats.org/drawingml/2006/main" meth="withinLinearReversed" id="22">
  <a:schemeClr val="accent2"/>
</cs:colorStyle>
</file>

<file path=xl/charts/colors46.xml><?xml version="1.0" encoding="utf-8"?>
<cs:colorStyle xmlns:cs="http://schemas.microsoft.com/office/drawing/2012/chartStyle" xmlns:a="http://schemas.openxmlformats.org/drawingml/2006/main" meth="withinLinearReversed" id="22">
  <a:schemeClr val="accent2"/>
</cs:colorStyle>
</file>

<file path=xl/charts/colors47.xml><?xml version="1.0" encoding="utf-8"?>
<cs:colorStyle xmlns:cs="http://schemas.microsoft.com/office/drawing/2012/chartStyle" xmlns:a="http://schemas.openxmlformats.org/drawingml/2006/main" meth="withinLinearReversed" id="22">
  <a:schemeClr val="accent2"/>
</cs:colorStyle>
</file>

<file path=xl/charts/colors48.xml><?xml version="1.0" encoding="utf-8"?>
<cs:colorStyle xmlns:cs="http://schemas.microsoft.com/office/drawing/2012/chartStyle" xmlns:a="http://schemas.openxmlformats.org/drawingml/2006/main" meth="withinLinearReversed" id="22">
  <a:schemeClr val="accent2"/>
</cs:colorStyle>
</file>

<file path=xl/charts/colors49.xml><?xml version="1.0" encoding="utf-8"?>
<cs:colorStyle xmlns:cs="http://schemas.microsoft.com/office/drawing/2012/chartStyle" xmlns:a="http://schemas.openxmlformats.org/drawingml/2006/main" meth="withinLinearReversed" id="22">
  <a:schemeClr val="accent2"/>
</cs:colorStyle>
</file>

<file path=xl/charts/colors5.xml><?xml version="1.0" encoding="utf-8"?>
<cs:colorStyle xmlns:cs="http://schemas.microsoft.com/office/drawing/2012/chartStyle" xmlns:a="http://schemas.openxmlformats.org/drawingml/2006/main" meth="withinLinearReversed" id="22">
  <a:schemeClr val="accent2"/>
</cs:colorStyle>
</file>

<file path=xl/charts/colors50.xml><?xml version="1.0" encoding="utf-8"?>
<cs:colorStyle xmlns:cs="http://schemas.microsoft.com/office/drawing/2012/chartStyle" xmlns:a="http://schemas.openxmlformats.org/drawingml/2006/main" meth="withinLinearReversed" id="22">
  <a:schemeClr val="accent2"/>
</cs:colorStyle>
</file>

<file path=xl/charts/colors51.xml><?xml version="1.0" encoding="utf-8"?>
<cs:colorStyle xmlns:cs="http://schemas.microsoft.com/office/drawing/2012/chartStyle" xmlns:a="http://schemas.openxmlformats.org/drawingml/2006/main" meth="withinLinearReversed" id="22">
  <a:schemeClr val="accent2"/>
</cs:colorStyle>
</file>

<file path=xl/charts/colors52.xml><?xml version="1.0" encoding="utf-8"?>
<cs:colorStyle xmlns:cs="http://schemas.microsoft.com/office/drawing/2012/chartStyle" xmlns:a="http://schemas.openxmlformats.org/drawingml/2006/main" meth="withinLinearReversed" id="22">
  <a:schemeClr val="accent2"/>
</cs:colorStyle>
</file>

<file path=xl/charts/colors53.xml><?xml version="1.0" encoding="utf-8"?>
<cs:colorStyle xmlns:cs="http://schemas.microsoft.com/office/drawing/2012/chartStyle" xmlns:a="http://schemas.openxmlformats.org/drawingml/2006/main" meth="withinLinearReversed" id="22">
  <a:schemeClr val="accent2"/>
</cs:colorStyle>
</file>

<file path=xl/charts/colors54.xml><?xml version="1.0" encoding="utf-8"?>
<cs:colorStyle xmlns:cs="http://schemas.microsoft.com/office/drawing/2012/chartStyle" xmlns:a="http://schemas.openxmlformats.org/drawingml/2006/main" meth="withinLinearReversed" id="22">
  <a:schemeClr val="accent2"/>
</cs:colorStyle>
</file>

<file path=xl/charts/colors55.xml><?xml version="1.0" encoding="utf-8"?>
<cs:colorStyle xmlns:cs="http://schemas.microsoft.com/office/drawing/2012/chartStyle" xmlns:a="http://schemas.openxmlformats.org/drawingml/2006/main" meth="withinLinearReversed" id="22">
  <a:schemeClr val="accent2"/>
</cs:colorStyle>
</file>

<file path=xl/charts/colors56.xml><?xml version="1.0" encoding="utf-8"?>
<cs:colorStyle xmlns:cs="http://schemas.microsoft.com/office/drawing/2012/chartStyle" xmlns:a="http://schemas.openxmlformats.org/drawingml/2006/main" meth="withinLinearReversed" id="22">
  <a:schemeClr val="accent2"/>
</cs:colorStyle>
</file>

<file path=xl/charts/colors57.xml><?xml version="1.0" encoding="utf-8"?>
<cs:colorStyle xmlns:cs="http://schemas.microsoft.com/office/drawing/2012/chartStyle" xmlns:a="http://schemas.openxmlformats.org/drawingml/2006/main" meth="withinLinearReversed" id="22">
  <a:schemeClr val="accent2"/>
</cs:colorStyle>
</file>

<file path=xl/charts/colors58.xml><?xml version="1.0" encoding="utf-8"?>
<cs:colorStyle xmlns:cs="http://schemas.microsoft.com/office/drawing/2012/chartStyle" xmlns:a="http://schemas.openxmlformats.org/drawingml/2006/main" meth="withinLinearReversed" id="22">
  <a:schemeClr val="accent2"/>
</cs:colorStyle>
</file>

<file path=xl/charts/colors59.xml><?xml version="1.0" encoding="utf-8"?>
<cs:colorStyle xmlns:cs="http://schemas.microsoft.com/office/drawing/2012/chartStyle" xmlns:a="http://schemas.openxmlformats.org/drawingml/2006/main" meth="withinLinearReversed" id="22">
  <a:schemeClr val="accent2"/>
</cs:colorStyle>
</file>

<file path=xl/charts/colors6.xml><?xml version="1.0" encoding="utf-8"?>
<cs:colorStyle xmlns:cs="http://schemas.microsoft.com/office/drawing/2012/chartStyle" xmlns:a="http://schemas.openxmlformats.org/drawingml/2006/main" meth="withinLinearReversed" id="22">
  <a:schemeClr val="accent2"/>
</cs:colorStyle>
</file>

<file path=xl/charts/colors7.xml><?xml version="1.0" encoding="utf-8"?>
<cs:colorStyle xmlns:cs="http://schemas.microsoft.com/office/drawing/2012/chartStyle" xmlns:a="http://schemas.openxmlformats.org/drawingml/2006/main" meth="withinLinearReversed" id="22">
  <a:schemeClr val="accent2"/>
</cs:colorStyle>
</file>

<file path=xl/charts/colors8.xml><?xml version="1.0" encoding="utf-8"?>
<cs:colorStyle xmlns:cs="http://schemas.microsoft.com/office/drawing/2012/chartStyle" xmlns:a="http://schemas.openxmlformats.org/drawingml/2006/main" meth="withinLinearReversed" id="22">
  <a:schemeClr val="accent2"/>
</cs:colorStyle>
</file>

<file path=xl/charts/colors9.xml><?xml version="1.0" encoding="utf-8"?>
<cs:colorStyle xmlns:cs="http://schemas.microsoft.com/office/drawing/2012/chartStyle" xmlns:a="http://schemas.openxmlformats.org/drawingml/2006/main" meth="withinLinearReversed" id="22">
  <a:schemeClr val="accent2"/>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9.xml"/><Relationship Id="rId13" Type="http://schemas.openxmlformats.org/officeDocument/2006/relationships/chart" Target="../charts/chart44.xml"/><Relationship Id="rId18" Type="http://schemas.openxmlformats.org/officeDocument/2006/relationships/chart" Target="../charts/chart49.xml"/><Relationship Id="rId3" Type="http://schemas.openxmlformats.org/officeDocument/2006/relationships/chart" Target="../charts/chart34.xml"/><Relationship Id="rId21" Type="http://schemas.openxmlformats.org/officeDocument/2006/relationships/chart" Target="../charts/chart52.xml"/><Relationship Id="rId7" Type="http://schemas.openxmlformats.org/officeDocument/2006/relationships/chart" Target="../charts/chart38.xml"/><Relationship Id="rId12" Type="http://schemas.openxmlformats.org/officeDocument/2006/relationships/chart" Target="../charts/chart43.xml"/><Relationship Id="rId17" Type="http://schemas.openxmlformats.org/officeDocument/2006/relationships/chart" Target="../charts/chart48.xml"/><Relationship Id="rId2" Type="http://schemas.openxmlformats.org/officeDocument/2006/relationships/chart" Target="../charts/chart33.xml"/><Relationship Id="rId16" Type="http://schemas.openxmlformats.org/officeDocument/2006/relationships/chart" Target="../charts/chart47.xml"/><Relationship Id="rId20" Type="http://schemas.openxmlformats.org/officeDocument/2006/relationships/chart" Target="../charts/chart51.xml"/><Relationship Id="rId1" Type="http://schemas.openxmlformats.org/officeDocument/2006/relationships/chart" Target="../charts/chart32.xml"/><Relationship Id="rId6" Type="http://schemas.openxmlformats.org/officeDocument/2006/relationships/chart" Target="../charts/chart37.xml"/><Relationship Id="rId11" Type="http://schemas.openxmlformats.org/officeDocument/2006/relationships/chart" Target="../charts/chart42.xml"/><Relationship Id="rId5" Type="http://schemas.openxmlformats.org/officeDocument/2006/relationships/chart" Target="../charts/chart36.xml"/><Relationship Id="rId15" Type="http://schemas.openxmlformats.org/officeDocument/2006/relationships/chart" Target="../charts/chart46.xml"/><Relationship Id="rId10" Type="http://schemas.openxmlformats.org/officeDocument/2006/relationships/chart" Target="../charts/chart41.xml"/><Relationship Id="rId19" Type="http://schemas.openxmlformats.org/officeDocument/2006/relationships/chart" Target="../charts/chart50.xml"/><Relationship Id="rId4" Type="http://schemas.openxmlformats.org/officeDocument/2006/relationships/chart" Target="../charts/chart35.xml"/><Relationship Id="rId9" Type="http://schemas.openxmlformats.org/officeDocument/2006/relationships/chart" Target="../charts/chart40.xml"/><Relationship Id="rId14" Type="http://schemas.openxmlformats.org/officeDocument/2006/relationships/chart" Target="../charts/chart45.xml"/><Relationship Id="rId22" Type="http://schemas.openxmlformats.org/officeDocument/2006/relationships/chart" Target="../charts/chart5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chart" Target="../charts/chart55.xml"/><Relationship Id="rId1" Type="http://schemas.openxmlformats.org/officeDocument/2006/relationships/chart" Target="../charts/chart54.xml"/><Relationship Id="rId6" Type="http://schemas.openxmlformats.org/officeDocument/2006/relationships/chart" Target="../charts/chart59.xml"/><Relationship Id="rId5" Type="http://schemas.openxmlformats.org/officeDocument/2006/relationships/chart" Target="../charts/chart58.xml"/><Relationship Id="rId4" Type="http://schemas.openxmlformats.org/officeDocument/2006/relationships/chart" Target="../charts/chart57.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12699</xdr:rowOff>
    </xdr:from>
    <xdr:to>
      <xdr:col>7</xdr:col>
      <xdr:colOff>426000</xdr:colOff>
      <xdr:row>14</xdr:row>
      <xdr:rowOff>110036</xdr:rowOff>
    </xdr:to>
    <xdr:graphicFrame macro="">
      <xdr:nvGraphicFramePr>
        <xdr:cNvPr id="2" name="Gráfico 1">
          <a:extLst>
            <a:ext uri="{FF2B5EF4-FFF2-40B4-BE49-F238E27FC236}">
              <a16:creationId xmlns:a16="http://schemas.microsoft.com/office/drawing/2014/main" id="{0E56DFBA-8E1D-4226-9954-652537FCF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6902</xdr:colOff>
      <xdr:row>16</xdr:row>
      <xdr:rowOff>6902</xdr:rowOff>
    </xdr:from>
    <xdr:to>
      <xdr:col>7</xdr:col>
      <xdr:colOff>452228</xdr:colOff>
      <xdr:row>29</xdr:row>
      <xdr:rowOff>104239</xdr:rowOff>
    </xdr:to>
    <xdr:graphicFrame macro="">
      <xdr:nvGraphicFramePr>
        <xdr:cNvPr id="3" name="Gráfico 2">
          <a:extLst>
            <a:ext uri="{FF2B5EF4-FFF2-40B4-BE49-F238E27FC236}">
              <a16:creationId xmlns:a16="http://schemas.microsoft.com/office/drawing/2014/main" id="{47B9C937-7517-4E7C-8BA7-8E7520C8B3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738533</xdr:colOff>
      <xdr:row>16</xdr:row>
      <xdr:rowOff>51629</xdr:rowOff>
    </xdr:from>
    <xdr:to>
      <xdr:col>15</xdr:col>
      <xdr:colOff>424620</xdr:colOff>
      <xdr:row>29</xdr:row>
      <xdr:rowOff>148966</xdr:rowOff>
    </xdr:to>
    <xdr:graphicFrame macro="">
      <xdr:nvGraphicFramePr>
        <xdr:cNvPr id="4" name="Gráfico 3">
          <a:extLst>
            <a:ext uri="{FF2B5EF4-FFF2-40B4-BE49-F238E27FC236}">
              <a16:creationId xmlns:a16="http://schemas.microsoft.com/office/drawing/2014/main" id="{03D41FB0-C1E9-4C3C-B6A2-8555EEEC5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28221</xdr:colOff>
      <xdr:row>1</xdr:row>
      <xdr:rowOff>21168</xdr:rowOff>
    </xdr:from>
    <xdr:to>
      <xdr:col>15</xdr:col>
      <xdr:colOff>454220</xdr:colOff>
      <xdr:row>15</xdr:row>
      <xdr:rowOff>7057</xdr:rowOff>
    </xdr:to>
    <xdr:graphicFrame macro="">
      <xdr:nvGraphicFramePr>
        <xdr:cNvPr id="6" name="Gráfico 5">
          <a:extLst>
            <a:ext uri="{FF2B5EF4-FFF2-40B4-BE49-F238E27FC236}">
              <a16:creationId xmlns:a16="http://schemas.microsoft.com/office/drawing/2014/main" id="{C672E7E6-CA2F-4525-934E-FD5888090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33</xdr:row>
      <xdr:rowOff>0</xdr:rowOff>
    </xdr:from>
    <xdr:to>
      <xdr:col>7</xdr:col>
      <xdr:colOff>445326</xdr:colOff>
      <xdr:row>46</xdr:row>
      <xdr:rowOff>97337</xdr:rowOff>
    </xdr:to>
    <xdr:graphicFrame macro="">
      <xdr:nvGraphicFramePr>
        <xdr:cNvPr id="7" name="Gráfico 6">
          <a:extLst>
            <a:ext uri="{FF2B5EF4-FFF2-40B4-BE49-F238E27FC236}">
              <a16:creationId xmlns:a16="http://schemas.microsoft.com/office/drawing/2014/main" id="{D6C5A594-CEAC-4FE9-B764-AB9CADC065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33</xdr:row>
      <xdr:rowOff>0</xdr:rowOff>
    </xdr:from>
    <xdr:to>
      <xdr:col>15</xdr:col>
      <xdr:colOff>445325</xdr:colOff>
      <xdr:row>46</xdr:row>
      <xdr:rowOff>97337</xdr:rowOff>
    </xdr:to>
    <xdr:graphicFrame macro="">
      <xdr:nvGraphicFramePr>
        <xdr:cNvPr id="8" name="Gráfico 7">
          <a:extLst>
            <a:ext uri="{FF2B5EF4-FFF2-40B4-BE49-F238E27FC236}">
              <a16:creationId xmlns:a16="http://schemas.microsoft.com/office/drawing/2014/main" id="{CC711604-3E40-4AED-B0DF-7B6E9FAC6B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25918</xdr:colOff>
      <xdr:row>48</xdr:row>
      <xdr:rowOff>6480</xdr:rowOff>
    </xdr:from>
    <xdr:to>
      <xdr:col>15</xdr:col>
      <xdr:colOff>471243</xdr:colOff>
      <xdr:row>61</xdr:row>
      <xdr:rowOff>103818</xdr:rowOff>
    </xdr:to>
    <xdr:graphicFrame macro="">
      <xdr:nvGraphicFramePr>
        <xdr:cNvPr id="13" name="Gráfico 12">
          <a:extLst>
            <a:ext uri="{FF2B5EF4-FFF2-40B4-BE49-F238E27FC236}">
              <a16:creationId xmlns:a16="http://schemas.microsoft.com/office/drawing/2014/main" id="{6777E340-112F-4F13-A838-5D38EE3E59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64</xdr:row>
      <xdr:rowOff>19438</xdr:rowOff>
    </xdr:from>
    <xdr:to>
      <xdr:col>7</xdr:col>
      <xdr:colOff>445325</xdr:colOff>
      <xdr:row>77</xdr:row>
      <xdr:rowOff>116776</xdr:rowOff>
    </xdr:to>
    <xdr:graphicFrame macro="">
      <xdr:nvGraphicFramePr>
        <xdr:cNvPr id="16" name="Gráfico 15">
          <a:extLst>
            <a:ext uri="{FF2B5EF4-FFF2-40B4-BE49-F238E27FC236}">
              <a16:creationId xmlns:a16="http://schemas.microsoft.com/office/drawing/2014/main" id="{FFDCC143-865F-4A22-B9F8-45EE67644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48</xdr:row>
      <xdr:rowOff>0</xdr:rowOff>
    </xdr:from>
    <xdr:to>
      <xdr:col>7</xdr:col>
      <xdr:colOff>445325</xdr:colOff>
      <xdr:row>61</xdr:row>
      <xdr:rowOff>97338</xdr:rowOff>
    </xdr:to>
    <xdr:graphicFrame macro="">
      <xdr:nvGraphicFramePr>
        <xdr:cNvPr id="17" name="Gráfico 16">
          <a:extLst>
            <a:ext uri="{FF2B5EF4-FFF2-40B4-BE49-F238E27FC236}">
              <a16:creationId xmlns:a16="http://schemas.microsoft.com/office/drawing/2014/main" id="{05B3C445-58C3-4463-8787-6ABC777EF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64</xdr:row>
      <xdr:rowOff>0</xdr:rowOff>
    </xdr:from>
    <xdr:to>
      <xdr:col>15</xdr:col>
      <xdr:colOff>445325</xdr:colOff>
      <xdr:row>77</xdr:row>
      <xdr:rowOff>97338</xdr:rowOff>
    </xdr:to>
    <xdr:graphicFrame macro="">
      <xdr:nvGraphicFramePr>
        <xdr:cNvPr id="18" name="Gráfico 17">
          <a:extLst>
            <a:ext uri="{FF2B5EF4-FFF2-40B4-BE49-F238E27FC236}">
              <a16:creationId xmlns:a16="http://schemas.microsoft.com/office/drawing/2014/main" id="{5F2680D6-6C8D-43BF-9F94-441BBEEA59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80</xdr:row>
      <xdr:rowOff>0</xdr:rowOff>
    </xdr:from>
    <xdr:to>
      <xdr:col>7</xdr:col>
      <xdr:colOff>426000</xdr:colOff>
      <xdr:row>97</xdr:row>
      <xdr:rowOff>109451</xdr:rowOff>
    </xdr:to>
    <xdr:graphicFrame macro="">
      <xdr:nvGraphicFramePr>
        <xdr:cNvPr id="14" name="Gráfico 13">
          <a:extLst>
            <a:ext uri="{FF2B5EF4-FFF2-40B4-BE49-F238E27FC236}">
              <a16:creationId xmlns:a16="http://schemas.microsoft.com/office/drawing/2014/main" id="{B14CE154-AFDC-4E1D-B964-7A446B0D38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80</xdr:row>
      <xdr:rowOff>0</xdr:rowOff>
    </xdr:from>
    <xdr:to>
      <xdr:col>15</xdr:col>
      <xdr:colOff>445325</xdr:colOff>
      <xdr:row>93</xdr:row>
      <xdr:rowOff>97339</xdr:rowOff>
    </xdr:to>
    <xdr:graphicFrame macro="">
      <xdr:nvGraphicFramePr>
        <xdr:cNvPr id="15" name="Gráfico 14">
          <a:extLst>
            <a:ext uri="{FF2B5EF4-FFF2-40B4-BE49-F238E27FC236}">
              <a16:creationId xmlns:a16="http://schemas.microsoft.com/office/drawing/2014/main" id="{594C84BC-A94D-4C79-BD90-1377B36862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455706</xdr:colOff>
      <xdr:row>89</xdr:row>
      <xdr:rowOff>134472</xdr:rowOff>
    </xdr:from>
    <xdr:to>
      <xdr:col>25</xdr:col>
      <xdr:colOff>179294</xdr:colOff>
      <xdr:row>100</xdr:row>
      <xdr:rowOff>152285</xdr:rowOff>
    </xdr:to>
    <xdr:graphicFrame macro="">
      <xdr:nvGraphicFramePr>
        <xdr:cNvPr id="11" name="Gráfico 10">
          <a:extLst>
            <a:ext uri="{FF2B5EF4-FFF2-40B4-BE49-F238E27FC236}">
              <a16:creationId xmlns:a16="http://schemas.microsoft.com/office/drawing/2014/main" id="{0919925D-7F59-4A9D-A11A-F15F2B8FF3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704850</xdr:colOff>
      <xdr:row>1</xdr:row>
      <xdr:rowOff>6350</xdr:rowOff>
    </xdr:from>
    <xdr:to>
      <xdr:col>15</xdr:col>
      <xdr:colOff>368850</xdr:colOff>
      <xdr:row>12</xdr:row>
      <xdr:rowOff>140700</xdr:rowOff>
    </xdr:to>
    <xdr:graphicFrame macro="">
      <xdr:nvGraphicFramePr>
        <xdr:cNvPr id="2" name="Gráfico 1">
          <a:extLst>
            <a:ext uri="{FF2B5EF4-FFF2-40B4-BE49-F238E27FC236}">
              <a16:creationId xmlns:a16="http://schemas.microsoft.com/office/drawing/2014/main" id="{64192F37-3046-4274-816C-3ACE5FE46B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44449</xdr:colOff>
      <xdr:row>13</xdr:row>
      <xdr:rowOff>152400</xdr:rowOff>
    </xdr:from>
    <xdr:to>
      <xdr:col>7</xdr:col>
      <xdr:colOff>470449</xdr:colOff>
      <xdr:row>25</xdr:row>
      <xdr:rowOff>102600</xdr:rowOff>
    </xdr:to>
    <xdr:graphicFrame macro="">
      <xdr:nvGraphicFramePr>
        <xdr:cNvPr id="3" name="Gráfico 2">
          <a:extLst>
            <a:ext uri="{FF2B5EF4-FFF2-40B4-BE49-F238E27FC236}">
              <a16:creationId xmlns:a16="http://schemas.microsoft.com/office/drawing/2014/main" id="{B0FD4B8A-1A31-427C-8B85-3004CEE2DA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25400</xdr:rowOff>
    </xdr:from>
    <xdr:to>
      <xdr:col>7</xdr:col>
      <xdr:colOff>426000</xdr:colOff>
      <xdr:row>12</xdr:row>
      <xdr:rowOff>159750</xdr:rowOff>
    </xdr:to>
    <xdr:graphicFrame macro="">
      <xdr:nvGraphicFramePr>
        <xdr:cNvPr id="4" name="Gráfico 3">
          <a:extLst>
            <a:ext uri="{FF2B5EF4-FFF2-40B4-BE49-F238E27FC236}">
              <a16:creationId xmlns:a16="http://schemas.microsoft.com/office/drawing/2014/main" id="{FE240B36-EE58-4209-89E2-633D96F108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704</xdr:colOff>
      <xdr:row>14</xdr:row>
      <xdr:rowOff>0</xdr:rowOff>
    </xdr:from>
    <xdr:to>
      <xdr:col>15</xdr:col>
      <xdr:colOff>425999</xdr:colOff>
      <xdr:row>25</xdr:row>
      <xdr:rowOff>134350</xdr:rowOff>
    </xdr:to>
    <xdr:graphicFrame macro="">
      <xdr:nvGraphicFramePr>
        <xdr:cNvPr id="5" name="Gráfico 4">
          <a:extLst>
            <a:ext uri="{FF2B5EF4-FFF2-40B4-BE49-F238E27FC236}">
              <a16:creationId xmlns:a16="http://schemas.microsoft.com/office/drawing/2014/main" id="{5D96B12E-EF23-43E5-9D6F-ED930C053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28</xdr:row>
      <xdr:rowOff>0</xdr:rowOff>
    </xdr:from>
    <xdr:to>
      <xdr:col>7</xdr:col>
      <xdr:colOff>426000</xdr:colOff>
      <xdr:row>39</xdr:row>
      <xdr:rowOff>134350</xdr:rowOff>
    </xdr:to>
    <xdr:graphicFrame macro="">
      <xdr:nvGraphicFramePr>
        <xdr:cNvPr id="6" name="Gráfico 5">
          <a:extLst>
            <a:ext uri="{FF2B5EF4-FFF2-40B4-BE49-F238E27FC236}">
              <a16:creationId xmlns:a16="http://schemas.microsoft.com/office/drawing/2014/main" id="{65502708-3C07-4DC8-8A69-9044136B0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28</xdr:row>
      <xdr:rowOff>0</xdr:rowOff>
    </xdr:from>
    <xdr:to>
      <xdr:col>15</xdr:col>
      <xdr:colOff>426000</xdr:colOff>
      <xdr:row>39</xdr:row>
      <xdr:rowOff>134350</xdr:rowOff>
    </xdr:to>
    <xdr:graphicFrame macro="">
      <xdr:nvGraphicFramePr>
        <xdr:cNvPr id="7" name="Gráfico 6">
          <a:extLst>
            <a:ext uri="{FF2B5EF4-FFF2-40B4-BE49-F238E27FC236}">
              <a16:creationId xmlns:a16="http://schemas.microsoft.com/office/drawing/2014/main" id="{A068AAE0-F920-4594-8C09-7BD05B551A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42</xdr:row>
      <xdr:rowOff>0</xdr:rowOff>
    </xdr:from>
    <xdr:to>
      <xdr:col>7</xdr:col>
      <xdr:colOff>426000</xdr:colOff>
      <xdr:row>53</xdr:row>
      <xdr:rowOff>134350</xdr:rowOff>
    </xdr:to>
    <xdr:graphicFrame macro="">
      <xdr:nvGraphicFramePr>
        <xdr:cNvPr id="8" name="Gráfico 7">
          <a:extLst>
            <a:ext uri="{FF2B5EF4-FFF2-40B4-BE49-F238E27FC236}">
              <a16:creationId xmlns:a16="http://schemas.microsoft.com/office/drawing/2014/main" id="{2850CAA3-0A5D-463B-BA49-6B9D51A60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6350</xdr:rowOff>
    </xdr:from>
    <xdr:to>
      <xdr:col>7</xdr:col>
      <xdr:colOff>407857</xdr:colOff>
      <xdr:row>11</xdr:row>
      <xdr:rowOff>170636</xdr:rowOff>
    </xdr:to>
    <xdr:graphicFrame macro="">
      <xdr:nvGraphicFramePr>
        <xdr:cNvPr id="2" name="Gráfico 1">
          <a:extLst>
            <a:ext uri="{FF2B5EF4-FFF2-40B4-BE49-F238E27FC236}">
              <a16:creationId xmlns:a16="http://schemas.microsoft.com/office/drawing/2014/main" id="{65B19B2F-A2BD-447D-86C0-5262C4CB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667107</xdr:colOff>
      <xdr:row>0</xdr:row>
      <xdr:rowOff>0</xdr:rowOff>
    </xdr:from>
    <xdr:to>
      <xdr:col>15</xdr:col>
      <xdr:colOff>310372</xdr:colOff>
      <xdr:row>11</xdr:row>
      <xdr:rowOff>164286</xdr:rowOff>
    </xdr:to>
    <xdr:graphicFrame macro="">
      <xdr:nvGraphicFramePr>
        <xdr:cNvPr id="4" name="Gráfico 3">
          <a:extLst>
            <a:ext uri="{FF2B5EF4-FFF2-40B4-BE49-F238E27FC236}">
              <a16:creationId xmlns:a16="http://schemas.microsoft.com/office/drawing/2014/main" id="{292FF9DE-EE32-4B82-8D7F-5CCB68152C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335337</xdr:colOff>
      <xdr:row>15</xdr:row>
      <xdr:rowOff>0</xdr:rowOff>
    </xdr:from>
    <xdr:to>
      <xdr:col>16</xdr:col>
      <xdr:colOff>586163</xdr:colOff>
      <xdr:row>15</xdr:row>
      <xdr:rowOff>998</xdr:rowOff>
    </xdr:to>
    <xdr:graphicFrame macro="">
      <xdr:nvGraphicFramePr>
        <xdr:cNvPr id="5" name="Gráfico 4">
          <a:extLst>
            <a:ext uri="{FF2B5EF4-FFF2-40B4-BE49-F238E27FC236}">
              <a16:creationId xmlns:a16="http://schemas.microsoft.com/office/drawing/2014/main" id="{13F69CE6-A8B7-49FE-A1B1-93C22E75F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6480</xdr:rowOff>
    </xdr:from>
    <xdr:to>
      <xdr:col>7</xdr:col>
      <xdr:colOff>407857</xdr:colOff>
      <xdr:row>24</xdr:row>
      <xdr:rowOff>170765</xdr:rowOff>
    </xdr:to>
    <xdr:graphicFrame macro="">
      <xdr:nvGraphicFramePr>
        <xdr:cNvPr id="6" name="Gráfico 5">
          <a:extLst>
            <a:ext uri="{FF2B5EF4-FFF2-40B4-BE49-F238E27FC236}">
              <a16:creationId xmlns:a16="http://schemas.microsoft.com/office/drawing/2014/main" id="{DCE63572-7FD6-47EF-9CEA-AA2197979B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680356</xdr:colOff>
      <xdr:row>13</xdr:row>
      <xdr:rowOff>25920</xdr:rowOff>
    </xdr:from>
    <xdr:to>
      <xdr:col>15</xdr:col>
      <xdr:colOff>323621</xdr:colOff>
      <xdr:row>25</xdr:row>
      <xdr:rowOff>8777</xdr:rowOff>
    </xdr:to>
    <xdr:graphicFrame macro="">
      <xdr:nvGraphicFramePr>
        <xdr:cNvPr id="12" name="Gráfico 11">
          <a:extLst>
            <a:ext uri="{FF2B5EF4-FFF2-40B4-BE49-F238E27FC236}">
              <a16:creationId xmlns:a16="http://schemas.microsoft.com/office/drawing/2014/main" id="{10C43F3F-23C3-466F-B333-71E3D49BB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426000</xdr:colOff>
      <xdr:row>12</xdr:row>
      <xdr:rowOff>134350</xdr:rowOff>
    </xdr:to>
    <xdr:graphicFrame macro="">
      <xdr:nvGraphicFramePr>
        <xdr:cNvPr id="2" name="Gráfico 1">
          <a:extLst>
            <a:ext uri="{FF2B5EF4-FFF2-40B4-BE49-F238E27FC236}">
              <a16:creationId xmlns:a16="http://schemas.microsoft.com/office/drawing/2014/main" id="{7BE808DF-BF84-4375-A276-41CA3B35F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69850</xdr:colOff>
      <xdr:row>13</xdr:row>
      <xdr:rowOff>152400</xdr:rowOff>
    </xdr:from>
    <xdr:to>
      <xdr:col>7</xdr:col>
      <xdr:colOff>507512</xdr:colOff>
      <xdr:row>27</xdr:row>
      <xdr:rowOff>91206</xdr:rowOff>
    </xdr:to>
    <xdr:graphicFrame macro="">
      <xdr:nvGraphicFramePr>
        <xdr:cNvPr id="5" name="Gráfico 4">
          <a:extLst>
            <a:ext uri="{FF2B5EF4-FFF2-40B4-BE49-F238E27FC236}">
              <a16:creationId xmlns:a16="http://schemas.microsoft.com/office/drawing/2014/main" id="{F4A0A335-EAFA-450D-AD8D-9AAE25F300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742950</xdr:colOff>
      <xdr:row>13</xdr:row>
      <xdr:rowOff>158750</xdr:rowOff>
    </xdr:from>
    <xdr:to>
      <xdr:col>15</xdr:col>
      <xdr:colOff>418613</xdr:colOff>
      <xdr:row>27</xdr:row>
      <xdr:rowOff>97556</xdr:rowOff>
    </xdr:to>
    <xdr:graphicFrame macro="">
      <xdr:nvGraphicFramePr>
        <xdr:cNvPr id="6" name="Gráfico 5">
          <a:extLst>
            <a:ext uri="{FF2B5EF4-FFF2-40B4-BE49-F238E27FC236}">
              <a16:creationId xmlns:a16="http://schemas.microsoft.com/office/drawing/2014/main" id="{BFD657C5-9F0C-4B2D-8AE7-DBCEF22BD5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262241</xdr:colOff>
      <xdr:row>15</xdr:row>
      <xdr:rowOff>184078</xdr:rowOff>
    </xdr:to>
    <xdr:graphicFrame macro="">
      <xdr:nvGraphicFramePr>
        <xdr:cNvPr id="2" name="Gráfico 1">
          <a:extLst>
            <a:ext uri="{FF2B5EF4-FFF2-40B4-BE49-F238E27FC236}">
              <a16:creationId xmlns:a16="http://schemas.microsoft.com/office/drawing/2014/main" id="{9CCB01BD-C4F8-43F9-95F0-AC0BFA8F3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17</xdr:col>
      <xdr:colOff>262241</xdr:colOff>
      <xdr:row>15</xdr:row>
      <xdr:rowOff>184078</xdr:rowOff>
    </xdr:to>
    <xdr:graphicFrame macro="">
      <xdr:nvGraphicFramePr>
        <xdr:cNvPr id="3" name="Gráfico 2">
          <a:extLst>
            <a:ext uri="{FF2B5EF4-FFF2-40B4-BE49-F238E27FC236}">
              <a16:creationId xmlns:a16="http://schemas.microsoft.com/office/drawing/2014/main" id="{62BAFA77-1236-42B4-A02F-7E1ED1C03A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0</xdr:rowOff>
    </xdr:from>
    <xdr:to>
      <xdr:col>8</xdr:col>
      <xdr:colOff>262241</xdr:colOff>
      <xdr:row>32</xdr:row>
      <xdr:rowOff>184078</xdr:rowOff>
    </xdr:to>
    <xdr:graphicFrame macro="">
      <xdr:nvGraphicFramePr>
        <xdr:cNvPr id="4" name="Gráfico 3">
          <a:extLst>
            <a:ext uri="{FF2B5EF4-FFF2-40B4-BE49-F238E27FC236}">
              <a16:creationId xmlns:a16="http://schemas.microsoft.com/office/drawing/2014/main" id="{C3054A08-E3AA-4E81-BB22-463C80E3F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262241</xdr:colOff>
      <xdr:row>15</xdr:row>
      <xdr:rowOff>184078</xdr:rowOff>
    </xdr:to>
    <xdr:graphicFrame macro="">
      <xdr:nvGraphicFramePr>
        <xdr:cNvPr id="2" name="Gráfico 1">
          <a:extLst>
            <a:ext uri="{FF2B5EF4-FFF2-40B4-BE49-F238E27FC236}">
              <a16:creationId xmlns:a16="http://schemas.microsoft.com/office/drawing/2014/main" id="{0214388E-AB0E-47CE-9E75-449B6CDE34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17</xdr:col>
      <xdr:colOff>262241</xdr:colOff>
      <xdr:row>15</xdr:row>
      <xdr:rowOff>184078</xdr:rowOff>
    </xdr:to>
    <xdr:graphicFrame macro="">
      <xdr:nvGraphicFramePr>
        <xdr:cNvPr id="3" name="Gráfico 2">
          <a:extLst>
            <a:ext uri="{FF2B5EF4-FFF2-40B4-BE49-F238E27FC236}">
              <a16:creationId xmlns:a16="http://schemas.microsoft.com/office/drawing/2014/main" id="{664A1DFC-527E-4B4A-9EE3-A8ED94D85B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17</xdr:row>
      <xdr:rowOff>0</xdr:rowOff>
    </xdr:from>
    <xdr:to>
      <xdr:col>8</xdr:col>
      <xdr:colOff>262240</xdr:colOff>
      <xdr:row>32</xdr:row>
      <xdr:rowOff>1809</xdr:rowOff>
    </xdr:to>
    <xdr:graphicFrame macro="">
      <xdr:nvGraphicFramePr>
        <xdr:cNvPr id="4" name="Gráfico 3">
          <a:extLst>
            <a:ext uri="{FF2B5EF4-FFF2-40B4-BE49-F238E27FC236}">
              <a16:creationId xmlns:a16="http://schemas.microsoft.com/office/drawing/2014/main" id="{981C6DCE-E665-4D1C-8BE1-5021C7EE46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83</xdr:row>
      <xdr:rowOff>0</xdr:rowOff>
    </xdr:from>
    <xdr:to>
      <xdr:col>8</xdr:col>
      <xdr:colOff>258412</xdr:colOff>
      <xdr:row>98</xdr:row>
      <xdr:rowOff>1810</xdr:rowOff>
    </xdr:to>
    <xdr:graphicFrame macro="">
      <xdr:nvGraphicFramePr>
        <xdr:cNvPr id="11" name="Gráfico 10">
          <a:extLst>
            <a:ext uri="{FF2B5EF4-FFF2-40B4-BE49-F238E27FC236}">
              <a16:creationId xmlns:a16="http://schemas.microsoft.com/office/drawing/2014/main" id="{9B0E8D67-73B1-4C7F-92C9-223A5D3657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83</xdr:row>
      <xdr:rowOff>0</xdr:rowOff>
    </xdr:from>
    <xdr:to>
      <xdr:col>17</xdr:col>
      <xdr:colOff>258413</xdr:colOff>
      <xdr:row>98</xdr:row>
      <xdr:rowOff>1810</xdr:rowOff>
    </xdr:to>
    <xdr:graphicFrame macro="">
      <xdr:nvGraphicFramePr>
        <xdr:cNvPr id="12" name="Gráfico 11">
          <a:extLst>
            <a:ext uri="{FF2B5EF4-FFF2-40B4-BE49-F238E27FC236}">
              <a16:creationId xmlns:a16="http://schemas.microsoft.com/office/drawing/2014/main" id="{7594ED56-CEB2-4168-9C3C-239C6543B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5880</xdr:colOff>
      <xdr:row>99</xdr:row>
      <xdr:rowOff>23519</xdr:rowOff>
    </xdr:from>
    <xdr:to>
      <xdr:col>8</xdr:col>
      <xdr:colOff>264292</xdr:colOff>
      <xdr:row>114</xdr:row>
      <xdr:rowOff>25329</xdr:rowOff>
    </xdr:to>
    <xdr:graphicFrame macro="">
      <xdr:nvGraphicFramePr>
        <xdr:cNvPr id="13" name="Gráfico 12">
          <a:extLst>
            <a:ext uri="{FF2B5EF4-FFF2-40B4-BE49-F238E27FC236}">
              <a16:creationId xmlns:a16="http://schemas.microsoft.com/office/drawing/2014/main" id="{2A645FED-D953-43CC-8590-929F0ED816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99</xdr:row>
      <xdr:rowOff>0</xdr:rowOff>
    </xdr:from>
    <xdr:to>
      <xdr:col>17</xdr:col>
      <xdr:colOff>258413</xdr:colOff>
      <xdr:row>114</xdr:row>
      <xdr:rowOff>1810</xdr:rowOff>
    </xdr:to>
    <xdr:graphicFrame macro="">
      <xdr:nvGraphicFramePr>
        <xdr:cNvPr id="14" name="Gráfico 13">
          <a:extLst>
            <a:ext uri="{FF2B5EF4-FFF2-40B4-BE49-F238E27FC236}">
              <a16:creationId xmlns:a16="http://schemas.microsoft.com/office/drawing/2014/main" id="{B390C23A-36A7-4532-8548-8E2326E9BC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115</xdr:row>
      <xdr:rowOff>0</xdr:rowOff>
    </xdr:from>
    <xdr:to>
      <xdr:col>8</xdr:col>
      <xdr:colOff>258412</xdr:colOff>
      <xdr:row>130</xdr:row>
      <xdr:rowOff>1811</xdr:rowOff>
    </xdr:to>
    <xdr:graphicFrame macro="">
      <xdr:nvGraphicFramePr>
        <xdr:cNvPr id="15" name="Gráfico 14">
          <a:extLst>
            <a:ext uri="{FF2B5EF4-FFF2-40B4-BE49-F238E27FC236}">
              <a16:creationId xmlns:a16="http://schemas.microsoft.com/office/drawing/2014/main" id="{2ED6D1A4-DC79-4DC0-8FFC-266F09BFD0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115</xdr:row>
      <xdr:rowOff>0</xdr:rowOff>
    </xdr:from>
    <xdr:to>
      <xdr:col>17</xdr:col>
      <xdr:colOff>258413</xdr:colOff>
      <xdr:row>130</xdr:row>
      <xdr:rowOff>1811</xdr:rowOff>
    </xdr:to>
    <xdr:graphicFrame macro="">
      <xdr:nvGraphicFramePr>
        <xdr:cNvPr id="16" name="Gráfico 15">
          <a:extLst>
            <a:ext uri="{FF2B5EF4-FFF2-40B4-BE49-F238E27FC236}">
              <a16:creationId xmlns:a16="http://schemas.microsoft.com/office/drawing/2014/main" id="{3B19D195-A961-4048-BE36-0DDBFC67F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xdr:row>
      <xdr:rowOff>0</xdr:rowOff>
    </xdr:from>
    <xdr:to>
      <xdr:col>8</xdr:col>
      <xdr:colOff>262241</xdr:colOff>
      <xdr:row>15</xdr:row>
      <xdr:rowOff>184078</xdr:rowOff>
    </xdr:to>
    <xdr:graphicFrame macro="">
      <xdr:nvGraphicFramePr>
        <xdr:cNvPr id="17" name="Gráfico 16">
          <a:extLst>
            <a:ext uri="{FF2B5EF4-FFF2-40B4-BE49-F238E27FC236}">
              <a16:creationId xmlns:a16="http://schemas.microsoft.com/office/drawing/2014/main" id="{EC7EA399-43BC-4611-9937-4D3D7EE75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xdr:row>
      <xdr:rowOff>0</xdr:rowOff>
    </xdr:from>
    <xdr:to>
      <xdr:col>17</xdr:col>
      <xdr:colOff>262241</xdr:colOff>
      <xdr:row>15</xdr:row>
      <xdr:rowOff>184078</xdr:rowOff>
    </xdr:to>
    <xdr:graphicFrame macro="">
      <xdr:nvGraphicFramePr>
        <xdr:cNvPr id="18" name="Gráfico 17">
          <a:extLst>
            <a:ext uri="{FF2B5EF4-FFF2-40B4-BE49-F238E27FC236}">
              <a16:creationId xmlns:a16="http://schemas.microsoft.com/office/drawing/2014/main" id="{43728A16-A310-4306-B59F-0202521A3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17</xdr:row>
      <xdr:rowOff>0</xdr:rowOff>
    </xdr:from>
    <xdr:to>
      <xdr:col>8</xdr:col>
      <xdr:colOff>262240</xdr:colOff>
      <xdr:row>32</xdr:row>
      <xdr:rowOff>1809</xdr:rowOff>
    </xdr:to>
    <xdr:graphicFrame macro="">
      <xdr:nvGraphicFramePr>
        <xdr:cNvPr id="19" name="Gráfico 18">
          <a:extLst>
            <a:ext uri="{FF2B5EF4-FFF2-40B4-BE49-F238E27FC236}">
              <a16:creationId xmlns:a16="http://schemas.microsoft.com/office/drawing/2014/main" id="{E374BC93-9194-4D45-AAF0-75A818BCE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752939</xdr:colOff>
      <xdr:row>17</xdr:row>
      <xdr:rowOff>32580</xdr:rowOff>
    </xdr:from>
    <xdr:to>
      <xdr:col>17</xdr:col>
      <xdr:colOff>260649</xdr:colOff>
      <xdr:row>32</xdr:row>
      <xdr:rowOff>34389</xdr:rowOff>
    </xdr:to>
    <xdr:graphicFrame macro="">
      <xdr:nvGraphicFramePr>
        <xdr:cNvPr id="21" name="Gráfico 20">
          <a:extLst>
            <a:ext uri="{FF2B5EF4-FFF2-40B4-BE49-F238E27FC236}">
              <a16:creationId xmlns:a16="http://schemas.microsoft.com/office/drawing/2014/main" id="{1F77FA1B-1186-4BE1-AA97-BB18D92B76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33</xdr:row>
      <xdr:rowOff>179294</xdr:rowOff>
    </xdr:from>
    <xdr:to>
      <xdr:col>8</xdr:col>
      <xdr:colOff>262240</xdr:colOff>
      <xdr:row>48</xdr:row>
      <xdr:rowOff>181103</xdr:rowOff>
    </xdr:to>
    <xdr:graphicFrame macro="">
      <xdr:nvGraphicFramePr>
        <xdr:cNvPr id="23" name="Gráfico 22">
          <a:extLst>
            <a:ext uri="{FF2B5EF4-FFF2-40B4-BE49-F238E27FC236}">
              <a16:creationId xmlns:a16="http://schemas.microsoft.com/office/drawing/2014/main" id="{3E35B484-DFD8-4734-A3EE-7A39A43D0A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84</xdr:row>
      <xdr:rowOff>33014</xdr:rowOff>
    </xdr:from>
    <xdr:to>
      <xdr:col>8</xdr:col>
      <xdr:colOff>257271</xdr:colOff>
      <xdr:row>99</xdr:row>
      <xdr:rowOff>34823</xdr:rowOff>
    </xdr:to>
    <xdr:graphicFrame macro="">
      <xdr:nvGraphicFramePr>
        <xdr:cNvPr id="27" name="Gráfico 26">
          <a:extLst>
            <a:ext uri="{FF2B5EF4-FFF2-40B4-BE49-F238E27FC236}">
              <a16:creationId xmlns:a16="http://schemas.microsoft.com/office/drawing/2014/main" id="{6ABCE42A-4FFC-42AC-A3E3-57810768CA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885</xdr:colOff>
      <xdr:row>84</xdr:row>
      <xdr:rowOff>60015</xdr:rowOff>
    </xdr:from>
    <xdr:to>
      <xdr:col>17</xdr:col>
      <xdr:colOff>259298</xdr:colOff>
      <xdr:row>99</xdr:row>
      <xdr:rowOff>61826</xdr:rowOff>
    </xdr:to>
    <xdr:graphicFrame macro="">
      <xdr:nvGraphicFramePr>
        <xdr:cNvPr id="28" name="Gráfico 27">
          <a:extLst>
            <a:ext uri="{FF2B5EF4-FFF2-40B4-BE49-F238E27FC236}">
              <a16:creationId xmlns:a16="http://schemas.microsoft.com/office/drawing/2014/main" id="{4C19E6EA-FF8F-4FFC-8043-6ECE5C406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101</xdr:row>
      <xdr:rowOff>97115</xdr:rowOff>
    </xdr:from>
    <xdr:to>
      <xdr:col>8</xdr:col>
      <xdr:colOff>258412</xdr:colOff>
      <xdr:row>116</xdr:row>
      <xdr:rowOff>98927</xdr:rowOff>
    </xdr:to>
    <xdr:graphicFrame macro="">
      <xdr:nvGraphicFramePr>
        <xdr:cNvPr id="29" name="Gráfico 28">
          <a:extLst>
            <a:ext uri="{FF2B5EF4-FFF2-40B4-BE49-F238E27FC236}">
              <a16:creationId xmlns:a16="http://schemas.microsoft.com/office/drawing/2014/main" id="{59480D91-F2DC-4191-A916-DACD3D604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10764</xdr:colOff>
      <xdr:row>101</xdr:row>
      <xdr:rowOff>95598</xdr:rowOff>
    </xdr:from>
    <xdr:to>
      <xdr:col>17</xdr:col>
      <xdr:colOff>269177</xdr:colOff>
      <xdr:row>116</xdr:row>
      <xdr:rowOff>97410</xdr:rowOff>
    </xdr:to>
    <xdr:graphicFrame macro="">
      <xdr:nvGraphicFramePr>
        <xdr:cNvPr id="30" name="Gráfico 29">
          <a:extLst>
            <a:ext uri="{FF2B5EF4-FFF2-40B4-BE49-F238E27FC236}">
              <a16:creationId xmlns:a16="http://schemas.microsoft.com/office/drawing/2014/main" id="{BD013F5C-B350-4A46-BFA4-ABE183132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118</xdr:row>
      <xdr:rowOff>139915</xdr:rowOff>
    </xdr:from>
    <xdr:to>
      <xdr:col>8</xdr:col>
      <xdr:colOff>258412</xdr:colOff>
      <xdr:row>133</xdr:row>
      <xdr:rowOff>141727</xdr:rowOff>
    </xdr:to>
    <xdr:graphicFrame macro="">
      <xdr:nvGraphicFramePr>
        <xdr:cNvPr id="31" name="Gráfico 30">
          <a:extLst>
            <a:ext uri="{FF2B5EF4-FFF2-40B4-BE49-F238E27FC236}">
              <a16:creationId xmlns:a16="http://schemas.microsoft.com/office/drawing/2014/main" id="{7BD9B5E9-42E7-4446-9727-C94244779E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119</xdr:row>
      <xdr:rowOff>0</xdr:rowOff>
    </xdr:from>
    <xdr:to>
      <xdr:col>17</xdr:col>
      <xdr:colOff>258412</xdr:colOff>
      <xdr:row>134</xdr:row>
      <xdr:rowOff>1812</xdr:rowOff>
    </xdr:to>
    <xdr:graphicFrame macro="">
      <xdr:nvGraphicFramePr>
        <xdr:cNvPr id="32" name="Gráfico 31">
          <a:extLst>
            <a:ext uri="{FF2B5EF4-FFF2-40B4-BE49-F238E27FC236}">
              <a16:creationId xmlns:a16="http://schemas.microsoft.com/office/drawing/2014/main" id="{D99279D0-2463-410C-B9FE-E40691A615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135</xdr:row>
      <xdr:rowOff>173182</xdr:rowOff>
    </xdr:from>
    <xdr:to>
      <xdr:col>8</xdr:col>
      <xdr:colOff>258412</xdr:colOff>
      <xdr:row>150</xdr:row>
      <xdr:rowOff>174994</xdr:rowOff>
    </xdr:to>
    <xdr:graphicFrame macro="">
      <xdr:nvGraphicFramePr>
        <xdr:cNvPr id="33" name="Gráfico 32">
          <a:extLst>
            <a:ext uri="{FF2B5EF4-FFF2-40B4-BE49-F238E27FC236}">
              <a16:creationId xmlns:a16="http://schemas.microsoft.com/office/drawing/2014/main" id="{FAE6AD0A-0990-4314-90D8-02FC8558E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0</xdr:colOff>
      <xdr:row>136</xdr:row>
      <xdr:rowOff>0</xdr:rowOff>
    </xdr:from>
    <xdr:to>
      <xdr:col>17</xdr:col>
      <xdr:colOff>258412</xdr:colOff>
      <xdr:row>151</xdr:row>
      <xdr:rowOff>1813</xdr:rowOff>
    </xdr:to>
    <xdr:graphicFrame macro="">
      <xdr:nvGraphicFramePr>
        <xdr:cNvPr id="34" name="Gráfico 33">
          <a:extLst>
            <a:ext uri="{FF2B5EF4-FFF2-40B4-BE49-F238E27FC236}">
              <a16:creationId xmlns:a16="http://schemas.microsoft.com/office/drawing/2014/main" id="{5BC184D7-7924-42FC-93AB-83D179DF8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281056</xdr:colOff>
      <xdr:row>15</xdr:row>
      <xdr:rowOff>157737</xdr:rowOff>
    </xdr:to>
    <xdr:graphicFrame macro="">
      <xdr:nvGraphicFramePr>
        <xdr:cNvPr id="2" name="Gráfico 1">
          <a:extLst>
            <a:ext uri="{FF2B5EF4-FFF2-40B4-BE49-F238E27FC236}">
              <a16:creationId xmlns:a16="http://schemas.microsoft.com/office/drawing/2014/main" id="{29E86E56-6B86-4B1F-9D74-6BB1A91610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17</xdr:col>
      <xdr:colOff>281056</xdr:colOff>
      <xdr:row>15</xdr:row>
      <xdr:rowOff>157737</xdr:rowOff>
    </xdr:to>
    <xdr:graphicFrame macro="">
      <xdr:nvGraphicFramePr>
        <xdr:cNvPr id="3" name="Gráfico 2">
          <a:extLst>
            <a:ext uri="{FF2B5EF4-FFF2-40B4-BE49-F238E27FC236}">
              <a16:creationId xmlns:a16="http://schemas.microsoft.com/office/drawing/2014/main" id="{FBECF1B4-9892-4367-9ECD-7DEF3C8F09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0</xdr:rowOff>
    </xdr:from>
    <xdr:to>
      <xdr:col>8</xdr:col>
      <xdr:colOff>281056</xdr:colOff>
      <xdr:row>32</xdr:row>
      <xdr:rowOff>157737</xdr:rowOff>
    </xdr:to>
    <xdr:graphicFrame macro="">
      <xdr:nvGraphicFramePr>
        <xdr:cNvPr id="4" name="Gráfico 3">
          <a:extLst>
            <a:ext uri="{FF2B5EF4-FFF2-40B4-BE49-F238E27FC236}">
              <a16:creationId xmlns:a16="http://schemas.microsoft.com/office/drawing/2014/main" id="{AC67D96C-92EC-43FF-972C-264BC14F1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567765</xdr:colOff>
      <xdr:row>34</xdr:row>
      <xdr:rowOff>179295</xdr:rowOff>
    </xdr:from>
    <xdr:to>
      <xdr:col>17</xdr:col>
      <xdr:colOff>94291</xdr:colOff>
      <xdr:row>49</xdr:row>
      <xdr:rowOff>150267</xdr:rowOff>
    </xdr:to>
    <xdr:graphicFrame macro="">
      <xdr:nvGraphicFramePr>
        <xdr:cNvPr id="5" name="Gráfico 4">
          <a:extLst>
            <a:ext uri="{FF2B5EF4-FFF2-40B4-BE49-F238E27FC236}">
              <a16:creationId xmlns:a16="http://schemas.microsoft.com/office/drawing/2014/main" id="{93627E4F-AACE-4363-9B27-0B4847D65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35</xdr:row>
      <xdr:rowOff>0</xdr:rowOff>
    </xdr:from>
    <xdr:to>
      <xdr:col>8</xdr:col>
      <xdr:colOff>281056</xdr:colOff>
      <xdr:row>49</xdr:row>
      <xdr:rowOff>157737</xdr:rowOff>
    </xdr:to>
    <xdr:graphicFrame macro="">
      <xdr:nvGraphicFramePr>
        <xdr:cNvPr id="6" name="Gráfico 5">
          <a:extLst>
            <a:ext uri="{FF2B5EF4-FFF2-40B4-BE49-F238E27FC236}">
              <a16:creationId xmlns:a16="http://schemas.microsoft.com/office/drawing/2014/main" id="{ECAE4D98-5E28-4EDE-896E-44B620F8C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18</xdr:row>
      <xdr:rowOff>0</xdr:rowOff>
    </xdr:from>
    <xdr:to>
      <xdr:col>17</xdr:col>
      <xdr:colOff>281056</xdr:colOff>
      <xdr:row>32</xdr:row>
      <xdr:rowOff>157737</xdr:rowOff>
    </xdr:to>
    <xdr:graphicFrame macro="">
      <xdr:nvGraphicFramePr>
        <xdr:cNvPr id="7" name="Gráfico 6">
          <a:extLst>
            <a:ext uri="{FF2B5EF4-FFF2-40B4-BE49-F238E27FC236}">
              <a16:creationId xmlns:a16="http://schemas.microsoft.com/office/drawing/2014/main" id="{230BA695-E8F8-4505-BC4F-E8AC55861F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hyperlink" Target="https://www.madrid.es/portales/munimadrid/es/Inicio/El-Ayuntamiento/Estadistica/Areas-de-informacion-estadistica/Consumo-precios-y-condiciones-de-vida/Condiciones-de-vida/Encuesta-de-Empleo-del-Tiempo/?vgnextfmt=default&amp;vgnextoid=09bfe821b78e5510VgnVCM1000001d4a900aRCRD&amp;vgnextchannel=87a336680cd1a210VgnVCM1000000b205a0aRCRD"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madrid.org/iestadis/fijas/estructu/sociales/ipensiones18.htm" TargetMode="External"/><Relationship Id="rId1" Type="http://schemas.openxmlformats.org/officeDocument/2006/relationships/hyperlink" Target="https://www.seg-social.es/wps/portal/wss/internet/EstadisticasPresupuestosEstudios/Estadisticas/cbe2fda1-3ac7-4bc8-a5ec-06c178839e11"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2E145-EC85-4B6E-BE6B-81ACBF19FE6C}">
  <dimension ref="A1:B41"/>
  <sheetViews>
    <sheetView tabSelected="1" topLeftCell="A19" workbookViewId="0">
      <selection activeCell="A25" sqref="A25"/>
    </sheetView>
  </sheetViews>
  <sheetFormatPr baseColWidth="10" defaultColWidth="11.453125" defaultRowHeight="14.5" x14ac:dyDescent="0.35"/>
  <cols>
    <col min="1" max="1" width="24.54296875" customWidth="1"/>
    <col min="2" max="2" width="104.81640625" bestFit="1" customWidth="1"/>
  </cols>
  <sheetData>
    <row r="1" spans="1:2" ht="15.5" x14ac:dyDescent="0.35">
      <c r="A1" s="98" t="s">
        <v>0</v>
      </c>
      <c r="B1" s="98" t="s">
        <v>1</v>
      </c>
    </row>
    <row r="2" spans="1:2" x14ac:dyDescent="0.35">
      <c r="A2" s="65" t="s">
        <v>2</v>
      </c>
      <c r="B2" s="64" t="s">
        <v>3</v>
      </c>
    </row>
    <row r="3" spans="1:2" x14ac:dyDescent="0.35">
      <c r="A3" s="65" t="s">
        <v>2</v>
      </c>
      <c r="B3" s="64" t="s">
        <v>4</v>
      </c>
    </row>
    <row r="4" spans="1:2" x14ac:dyDescent="0.35">
      <c r="A4" s="65" t="s">
        <v>2</v>
      </c>
      <c r="B4" s="64" t="s">
        <v>5</v>
      </c>
    </row>
    <row r="5" spans="1:2" x14ac:dyDescent="0.35">
      <c r="A5" s="65" t="s">
        <v>2</v>
      </c>
      <c r="B5" s="64" t="s">
        <v>6</v>
      </c>
    </row>
    <row r="6" spans="1:2" x14ac:dyDescent="0.35">
      <c r="A6" s="65" t="s">
        <v>2</v>
      </c>
      <c r="B6" s="64" t="s">
        <v>7</v>
      </c>
    </row>
    <row r="7" spans="1:2" x14ac:dyDescent="0.35">
      <c r="A7" s="65" t="s">
        <v>2</v>
      </c>
      <c r="B7" s="64" t="s">
        <v>8</v>
      </c>
    </row>
    <row r="8" spans="1:2" x14ac:dyDescent="0.35">
      <c r="A8" s="65" t="s">
        <v>2</v>
      </c>
      <c r="B8" s="64" t="s">
        <v>9</v>
      </c>
    </row>
    <row r="9" spans="1:2" x14ac:dyDescent="0.35">
      <c r="A9" s="65" t="s">
        <v>2</v>
      </c>
      <c r="B9" s="64" t="s">
        <v>10</v>
      </c>
    </row>
    <row r="10" spans="1:2" x14ac:dyDescent="0.35">
      <c r="A10" s="65" t="s">
        <v>2</v>
      </c>
      <c r="B10" s="64" t="s">
        <v>11</v>
      </c>
    </row>
    <row r="11" spans="1:2" x14ac:dyDescent="0.35">
      <c r="A11" s="65" t="s">
        <v>2</v>
      </c>
      <c r="B11" s="64" t="s">
        <v>12</v>
      </c>
    </row>
    <row r="12" spans="1:2" x14ac:dyDescent="0.35">
      <c r="A12" s="65" t="s">
        <v>2</v>
      </c>
      <c r="B12" s="64" t="s">
        <v>13</v>
      </c>
    </row>
    <row r="13" spans="1:2" x14ac:dyDescent="0.35">
      <c r="A13" s="66" t="s">
        <v>14</v>
      </c>
      <c r="B13" s="64" t="s">
        <v>15</v>
      </c>
    </row>
    <row r="14" spans="1:2" x14ac:dyDescent="0.35">
      <c r="A14" s="66" t="s">
        <v>14</v>
      </c>
      <c r="B14" s="64" t="s">
        <v>16</v>
      </c>
    </row>
    <row r="15" spans="1:2" x14ac:dyDescent="0.35">
      <c r="A15" s="66" t="s">
        <v>14</v>
      </c>
      <c r="B15" s="64" t="s">
        <v>17</v>
      </c>
    </row>
    <row r="16" spans="1:2" x14ac:dyDescent="0.35">
      <c r="A16" s="66" t="s">
        <v>14</v>
      </c>
      <c r="B16" s="64" t="s">
        <v>18</v>
      </c>
    </row>
    <row r="17" spans="1:2" x14ac:dyDescent="0.35">
      <c r="A17" s="66" t="s">
        <v>14</v>
      </c>
      <c r="B17" s="64" t="s">
        <v>19</v>
      </c>
    </row>
    <row r="18" spans="1:2" x14ac:dyDescent="0.35">
      <c r="A18" s="66" t="s">
        <v>14</v>
      </c>
      <c r="B18" s="64" t="s">
        <v>20</v>
      </c>
    </row>
    <row r="19" spans="1:2" x14ac:dyDescent="0.35">
      <c r="A19" s="66" t="s">
        <v>14</v>
      </c>
      <c r="B19" s="64" t="s">
        <v>21</v>
      </c>
    </row>
    <row r="20" spans="1:2" x14ac:dyDescent="0.35">
      <c r="A20" s="67" t="s">
        <v>22</v>
      </c>
      <c r="B20" s="64" t="s">
        <v>23</v>
      </c>
    </row>
    <row r="21" spans="1:2" x14ac:dyDescent="0.35">
      <c r="A21" s="67" t="s">
        <v>22</v>
      </c>
      <c r="B21" s="64" t="s">
        <v>24</v>
      </c>
    </row>
    <row r="22" spans="1:2" x14ac:dyDescent="0.35">
      <c r="A22" s="67" t="s">
        <v>22</v>
      </c>
      <c r="B22" s="64" t="s">
        <v>25</v>
      </c>
    </row>
    <row r="23" spans="1:2" x14ac:dyDescent="0.35">
      <c r="A23" s="67" t="s">
        <v>22</v>
      </c>
      <c r="B23" s="64" t="s">
        <v>26</v>
      </c>
    </row>
    <row r="24" spans="1:2" x14ac:dyDescent="0.35">
      <c r="A24" s="67" t="s">
        <v>22</v>
      </c>
      <c r="B24" s="64" t="s">
        <v>27</v>
      </c>
    </row>
    <row r="25" spans="1:2" x14ac:dyDescent="0.35">
      <c r="A25" s="68" t="s">
        <v>28</v>
      </c>
      <c r="B25" s="64" t="s">
        <v>29</v>
      </c>
    </row>
    <row r="26" spans="1:2" x14ac:dyDescent="0.35">
      <c r="A26" s="68" t="s">
        <v>28</v>
      </c>
      <c r="B26" s="64" t="s">
        <v>30</v>
      </c>
    </row>
    <row r="27" spans="1:2" x14ac:dyDescent="0.35">
      <c r="A27" s="68" t="s">
        <v>28</v>
      </c>
      <c r="B27" s="64" t="s">
        <v>31</v>
      </c>
    </row>
    <row r="28" spans="1:2" x14ac:dyDescent="0.35">
      <c r="A28" s="69" t="s">
        <v>32</v>
      </c>
      <c r="B28" s="64" t="s">
        <v>33</v>
      </c>
    </row>
    <row r="29" spans="1:2" x14ac:dyDescent="0.35">
      <c r="A29" s="69" t="s">
        <v>32</v>
      </c>
      <c r="B29" s="64" t="s">
        <v>34</v>
      </c>
    </row>
    <row r="30" spans="1:2" x14ac:dyDescent="0.35">
      <c r="A30" s="69" t="s">
        <v>32</v>
      </c>
      <c r="B30" s="64" t="s">
        <v>35</v>
      </c>
    </row>
    <row r="31" spans="1:2" x14ac:dyDescent="0.35">
      <c r="A31" s="70" t="s">
        <v>36</v>
      </c>
      <c r="B31" s="85" t="s">
        <v>37</v>
      </c>
    </row>
    <row r="32" spans="1:2" x14ac:dyDescent="0.35">
      <c r="A32" s="70" t="s">
        <v>36</v>
      </c>
      <c r="B32" s="64" t="s">
        <v>38</v>
      </c>
    </row>
    <row r="33" spans="1:2" x14ac:dyDescent="0.35">
      <c r="A33" s="70" t="s">
        <v>36</v>
      </c>
      <c r="B33" s="64" t="s">
        <v>39</v>
      </c>
    </row>
    <row r="34" spans="1:2" x14ac:dyDescent="0.35">
      <c r="A34" s="70" t="s">
        <v>36</v>
      </c>
      <c r="B34" s="64" t="s">
        <v>40</v>
      </c>
    </row>
    <row r="35" spans="1:2" x14ac:dyDescent="0.35">
      <c r="A35" s="70" t="s">
        <v>36</v>
      </c>
      <c r="B35" s="64" t="s">
        <v>41</v>
      </c>
    </row>
    <row r="36" spans="1:2" x14ac:dyDescent="0.35">
      <c r="A36" s="71" t="s">
        <v>42</v>
      </c>
      <c r="B36" s="64" t="s">
        <v>43</v>
      </c>
    </row>
    <row r="37" spans="1:2" x14ac:dyDescent="0.35">
      <c r="A37" s="71" t="s">
        <v>42</v>
      </c>
      <c r="B37" s="64" t="s">
        <v>44</v>
      </c>
    </row>
    <row r="38" spans="1:2" x14ac:dyDescent="0.35">
      <c r="A38" s="71" t="s">
        <v>42</v>
      </c>
      <c r="B38" s="64" t="s">
        <v>45</v>
      </c>
    </row>
    <row r="39" spans="1:2" x14ac:dyDescent="0.35">
      <c r="A39" s="71" t="s">
        <v>42</v>
      </c>
      <c r="B39" s="81" t="s">
        <v>46</v>
      </c>
    </row>
    <row r="40" spans="1:2" x14ac:dyDescent="0.35">
      <c r="A40" s="71" t="s">
        <v>42</v>
      </c>
      <c r="B40" s="64" t="s">
        <v>47</v>
      </c>
    </row>
    <row r="41" spans="1:2" x14ac:dyDescent="0.35">
      <c r="A41" s="71" t="s">
        <v>42</v>
      </c>
      <c r="B41" s="64" t="s">
        <v>48</v>
      </c>
    </row>
  </sheetData>
  <hyperlinks>
    <hyperlink ref="B2" location="POBREZA!A3" display="1.1. Tasa de riesgo de pobreza o exclusión social (Indicador AROPE)" xr:uid="{EBC6B85D-88B6-4456-94F4-DA6529334DAD}"/>
    <hyperlink ref="B3" location="POBREZA!A8" display="1.2. Tasa de riesgo de pobreza" xr:uid="{90D306F7-B18E-4097-9582-DF966BB730BA}"/>
    <hyperlink ref="B4" location="POBREZA!A13" display="1.3. Población con carencia material severa" xr:uid="{DA2C55C9-0EEB-48E4-868E-FF8E39FF4669}"/>
    <hyperlink ref="B5" location="POBREZA!A18" display="1.4. Población viviendo en hogares con baja intensidad en el empleo (%)" xr:uid="{C2ECC879-E349-43E2-8F86-78789EF8C7B1}"/>
    <hyperlink ref="B6" location="POBREZA!A23" display="1.5. Población que no puede permitirse ir de vacaciones al menos una semana al año (%)" xr:uid="{7482C77F-B541-4D07-A0F7-F9A4DDBB324F}"/>
    <hyperlink ref="B7" location="INDICE!A28" display="1.6. Población que no puede permitirse una comida de carne, pollo o pescado al menos cada dos días (%)" xr:uid="{88967AD5-173E-45E5-877D-717BD336183D}"/>
    <hyperlink ref="B8" location="POBREZA!A33" display="1.7. Población que no tiene capacidad para afrontar gastos imprevistos (%)" xr:uid="{22F198CC-7873-4AC0-BD4E-0636B7D089BD}"/>
    <hyperlink ref="B9" location="POBREZA!A38" display="1.8. Población que no puede permitirse disponer de un automóvil (%)" xr:uid="{951B4A92-C7B8-45BF-AB72-AA93BB58F1EC}"/>
    <hyperlink ref="B10" location="POBREZA!A43" display="1.9. Población que no puede permitirse disponer de un ordenador (%)" xr:uid="{9540C3AB-0E15-4ECB-B004-E27F49C7399E}"/>
    <hyperlink ref="B11" location="POBREZA!A48" display="1.10. Población con dificultad o mucha dificultad para llegar a final de mes (%)" xr:uid="{3BE52391-4657-4694-9492-5B02C6067559}"/>
    <hyperlink ref="B13" location="EMPLEO!A3" display="2.1. Tasa de actividad de 16 a 64 años" xr:uid="{E3CAB80F-BE6D-4C12-8F80-DCA5476E6249}"/>
    <hyperlink ref="B14" location="EMPLEO!A8" display="2.2. Tasa de empleo de 16 a 64 años" xr:uid="{30404398-AE2C-41E3-A666-BB75E54D6084}"/>
    <hyperlink ref="B15" location="INDICE!A13" display="2.3. Tasa de paro de 16 a 64 años" xr:uid="{8F321FB8-FA52-466B-BC4D-27B39A84C1DE}"/>
    <hyperlink ref="B16" location="EMPLEO!A18" display="2.4. Porcentaje de personas ocupadas en puestos no cualificados" xr:uid="{BB3D249B-0BFA-4F4D-B302-6865617FE72E}"/>
    <hyperlink ref="B17" location="EMPLEO!A23" display="2.5. Porcentaje de personas ocupadas con jornadas a tiempo parcial" xr:uid="{C7A32847-E58C-4B40-963F-C1FA6C0C08F1}"/>
    <hyperlink ref="B18" location="INDICE!A28" display="2.6. Paro registrado" xr:uid="{FD9AE40C-B506-44D8-B914-D2858ACD7630}"/>
    <hyperlink ref="B19" location="EMPLEO!A33" display="2.7. Personas afiliadas en el sistema especial de &quot;Empleados de hogar&quot;" xr:uid="{76DA8C25-9183-4BD9-B9CA-F6E77829B833}"/>
    <hyperlink ref="B20" location="INGRESOS!A3" display="3.1. Renta media anual por persona (€)" xr:uid="{83E621CC-74A0-416C-B724-137FCD43A549}"/>
    <hyperlink ref="B21" location="INGRESOS!A8" display="3.2. Renta anual media por unidad de consumo (€)" xr:uid="{BE3E09CE-42B7-4E9B-85B8-01BFDDD2914A}"/>
    <hyperlink ref="B22" location="INGRESOS!A13" display="3.3. Salario bruto medio por hora (€)" xr:uid="{87B22D93-F446-4729-8470-C9BAEB98FE3C}"/>
    <hyperlink ref="B23" location="INGRESOS!A19" display="3.4.Importe medio mensual de las pensiones contributivas (€)" xr:uid="{E3EDE583-CC74-4446-A12E-3AE76A06CDAD}"/>
    <hyperlink ref="B24" location="INGRESOS!A25" display="3.5.Importe medio mensual de las pensiones no contributivas (€)" xr:uid="{6493FB8F-C8BA-474E-B051-31D25046F711}"/>
    <hyperlink ref="B25" location="VIVIENDA!A3" display="4.1. Hogares con vivienda en propiedad según sexo de la persona responsable del hogar (%)" xr:uid="{A0C5A9F6-C8A8-4B60-AF2E-0CC1B65967D3}"/>
    <hyperlink ref="B26" location="INDICE!A8" display="4.2. Población que no puede permitirse  mantener la vivienda con una temperatura adecuada (%)" xr:uid="{61F8B4C3-BC62-4C4B-83AA-038032519445}"/>
    <hyperlink ref="B27" location="INDICE!A13" display="4.3. Población que ha tenido retrasos en pago de gastos relacionados con la vivienda en los últimos 12 meses (%)" xr:uid="{7A0BA0CE-2F2A-4A7C-B30F-4544C9DCDBFF}"/>
    <hyperlink ref="B28" location="CUIDADOS!A3" display="5.1. Población ocupada a tiempo parcial por cuidado de niños/as, adultos/as enfermos/as, incapacitados/as o mayores (%)" xr:uid="{E0AD078F-68C6-4C13-9ED2-810AA6B4D27A}"/>
    <hyperlink ref="B29" location="CUIDADOS!A8" display="5.2. Población inactiva cuya situación de inactividad es &quot;labores del hogar&quot; (%)" xr:uid="{7AD1D472-119B-410A-9DCB-E4DB0592F1F8}"/>
    <hyperlink ref="B30" location="CUIDADOS!A13" display="5.3. Tiempo dedicado al hogar y la familia en un día promedio (horas y minutos)" xr:uid="{FDC64DCE-DB48-424C-9398-1E33DC88149C}"/>
    <hyperlink ref="B36" location="'PROT SOCIAL'!A3" display="7.1. Población parada que percibe prestación por desempleo (%)" xr:uid="{FC603265-A1FC-4FC3-AABF-B350E6CDE3F4}"/>
    <hyperlink ref="B37" location="'PROT SOCIAL'!A8" display="7.2. Titulares de la Renta mínima inserción (Comunidad de Madrid)" xr:uid="{FA3A5501-63C7-494E-8D64-2BC0B234D807}"/>
    <hyperlink ref="B38" location="'PROT SOCIAL'!A12" display="7.3. Personas beneficiarias del Ingreso Mínimo Vital (Comunidad de Madrid)" xr:uid="{B6DB404B-73DA-4C0D-BC92-5F74D1D7DE5E}"/>
    <hyperlink ref="B39" location="'PROT SOCIAL'!A19" display="7.4. Personas beneficiarias de las ayudas económicas del sistema público de servicios sociales" xr:uid="{F22BB8F0-9E1A-44C0-96B0-D2EBF6385935}"/>
    <hyperlink ref="B40" location="'PROT SOCIAL'!A24" display="7.5. Personas beneficiarias de pensiones no contributivas" xr:uid="{BE3A56F4-ACBF-4768-A3D6-658708A18604}"/>
    <hyperlink ref="B41" location="'PROT SOCIAL'!A29" display="7.6. Personas beneficiarias de pensiones contributivas" xr:uid="{0B525BE8-0059-415F-A968-11EF6F8A26CD}"/>
    <hyperlink ref="B31" location="SALUD!A3" display="6.1. Esperanza de vida al nacer" xr:uid="{A4939A0D-DA91-494D-9A52-F47293F820DA}"/>
    <hyperlink ref="B32" location="SALUD!A8" display="6.2. Esperanza de vida en buena salud" xr:uid="{4842452E-5195-4C5F-81C5-E138483A5161}"/>
    <hyperlink ref="B33" location="SALUD!A13" display="6.3. Estado de salud percibida " xr:uid="{80328755-A5FE-4669-9E9F-C29C7604AB79}"/>
    <hyperlink ref="B34" location="SALUD!A18" display="6.4. Población que padece algún problema crónico de salud" xr:uid="{827D26F0-6251-4D2B-AA54-EE708C5DCE25}"/>
    <hyperlink ref="B35" location="SALUD!A23" display="6.5. Población con riesgo de mala salud mental" xr:uid="{064CBEE5-7F9E-4A7E-9E41-6C3E7F21E119}"/>
    <hyperlink ref="B12" location="POBREZA!A53" display="1.11. Tasa de riesgo de pobreza del total de hogares y de los hogares monoparentales/monomarentales" xr:uid="{5126DC60-396F-40EB-8E11-FF30CB541EB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566EB-7395-45E2-B707-62C61A4E58E7}">
  <dimension ref="A1:O26"/>
  <sheetViews>
    <sheetView topLeftCell="A10" workbookViewId="0">
      <selection activeCell="A23" sqref="A23"/>
    </sheetView>
  </sheetViews>
  <sheetFormatPr baseColWidth="10" defaultColWidth="10.81640625" defaultRowHeight="14.5" x14ac:dyDescent="0.35"/>
  <cols>
    <col min="1" max="16384" width="10.81640625" style="1"/>
  </cols>
  <sheetData>
    <row r="1" spans="1:15" ht="15.5" x14ac:dyDescent="0.35">
      <c r="A1" s="110" t="s">
        <v>58</v>
      </c>
      <c r="B1" s="111"/>
      <c r="C1" s="111"/>
      <c r="D1" s="111"/>
      <c r="E1" s="111"/>
      <c r="F1" s="111"/>
      <c r="G1" s="111"/>
      <c r="H1" s="111"/>
      <c r="I1" s="111"/>
      <c r="J1" s="111"/>
      <c r="K1" s="111"/>
      <c r="L1" s="111"/>
      <c r="M1" s="111"/>
      <c r="N1" s="111"/>
      <c r="O1" s="112"/>
    </row>
    <row r="2" spans="1:15" x14ac:dyDescent="0.35">
      <c r="A2" s="43"/>
      <c r="O2" s="44"/>
    </row>
    <row r="3" spans="1:15" x14ac:dyDescent="0.35">
      <c r="A3" s="45" t="s">
        <v>92</v>
      </c>
      <c r="O3" s="44"/>
    </row>
    <row r="4" spans="1:15" x14ac:dyDescent="0.35">
      <c r="A4" s="46" t="s">
        <v>93</v>
      </c>
      <c r="O4" s="44"/>
    </row>
    <row r="5" spans="1:15" x14ac:dyDescent="0.35">
      <c r="A5" s="43" t="s">
        <v>94</v>
      </c>
      <c r="O5" s="44"/>
    </row>
    <row r="6" spans="1:15" x14ac:dyDescent="0.35">
      <c r="A6" s="47" t="s">
        <v>95</v>
      </c>
      <c r="O6" s="44"/>
    </row>
    <row r="7" spans="1:15" x14ac:dyDescent="0.35">
      <c r="A7" s="43"/>
      <c r="O7" s="44"/>
    </row>
    <row r="8" spans="1:15" x14ac:dyDescent="0.35">
      <c r="A8" s="45" t="s">
        <v>96</v>
      </c>
      <c r="O8" s="44"/>
    </row>
    <row r="9" spans="1:15" x14ac:dyDescent="0.35">
      <c r="A9" s="46" t="s">
        <v>93</v>
      </c>
      <c r="O9" s="44"/>
    </row>
    <row r="10" spans="1:15" x14ac:dyDescent="0.35">
      <c r="A10" s="43" t="s">
        <v>97</v>
      </c>
      <c r="O10" s="44"/>
    </row>
    <row r="11" spans="1:15" x14ac:dyDescent="0.35">
      <c r="A11" s="123" t="s">
        <v>98</v>
      </c>
      <c r="B11" s="124"/>
      <c r="C11" s="124"/>
      <c r="D11" s="124"/>
      <c r="E11" s="124"/>
      <c r="F11" s="124"/>
      <c r="G11" s="124"/>
      <c r="H11" s="124"/>
      <c r="I11" s="124"/>
      <c r="J11" s="124"/>
      <c r="K11" s="124"/>
      <c r="L11" s="124"/>
      <c r="M11" s="124"/>
      <c r="N11" s="124"/>
      <c r="O11" s="125"/>
    </row>
    <row r="12" spans="1:15" x14ac:dyDescent="0.35">
      <c r="A12" s="43"/>
      <c r="O12" s="44"/>
    </row>
    <row r="13" spans="1:15" x14ac:dyDescent="0.35">
      <c r="A13" s="45" t="s">
        <v>25</v>
      </c>
      <c r="O13" s="44"/>
    </row>
    <row r="14" spans="1:15" x14ac:dyDescent="0.35">
      <c r="A14" s="46" t="s">
        <v>99</v>
      </c>
      <c r="O14" s="44"/>
    </row>
    <row r="15" spans="1:15" x14ac:dyDescent="0.35">
      <c r="A15" s="126" t="s">
        <v>100</v>
      </c>
      <c r="B15" s="127"/>
      <c r="C15" s="127"/>
      <c r="D15" s="127"/>
      <c r="E15" s="127"/>
      <c r="F15" s="127"/>
      <c r="G15" s="127"/>
      <c r="H15" s="127"/>
      <c r="I15" s="127"/>
      <c r="J15" s="127"/>
      <c r="K15" s="127"/>
      <c r="L15" s="127"/>
      <c r="M15" s="127"/>
      <c r="N15" s="127"/>
      <c r="O15" s="128"/>
    </row>
    <row r="16" spans="1:15" x14ac:dyDescent="0.35">
      <c r="A16" s="126"/>
      <c r="B16" s="127"/>
      <c r="C16" s="127"/>
      <c r="D16" s="127"/>
      <c r="E16" s="127"/>
      <c r="F16" s="127"/>
      <c r="G16" s="127"/>
      <c r="H16" s="127"/>
      <c r="I16" s="127"/>
      <c r="J16" s="127"/>
      <c r="K16" s="127"/>
      <c r="L16" s="127"/>
      <c r="M16" s="127"/>
      <c r="N16" s="127"/>
      <c r="O16" s="128"/>
    </row>
    <row r="17" spans="1:15" x14ac:dyDescent="0.35">
      <c r="A17" s="43" t="s">
        <v>101</v>
      </c>
      <c r="O17" s="44"/>
    </row>
    <row r="18" spans="1:15" x14ac:dyDescent="0.35">
      <c r="A18" s="43"/>
      <c r="O18" s="44"/>
    </row>
    <row r="19" spans="1:15" x14ac:dyDescent="0.35">
      <c r="A19" s="45" t="s">
        <v>102</v>
      </c>
      <c r="O19" s="44"/>
    </row>
    <row r="20" spans="1:15" x14ac:dyDescent="0.35">
      <c r="A20" s="116" t="s">
        <v>103</v>
      </c>
      <c r="B20" s="117"/>
      <c r="C20" s="117"/>
      <c r="D20" s="117"/>
      <c r="E20" s="117"/>
      <c r="F20" s="117"/>
      <c r="G20" s="117"/>
      <c r="H20" s="117"/>
      <c r="I20" s="117"/>
      <c r="J20" s="117"/>
      <c r="K20" s="117"/>
      <c r="L20" s="117"/>
      <c r="M20" s="117"/>
      <c r="N20" s="117"/>
      <c r="O20" s="118"/>
    </row>
    <row r="21" spans="1:15" x14ac:dyDescent="0.35">
      <c r="A21" s="43" t="s">
        <v>104</v>
      </c>
      <c r="O21" s="44"/>
    </row>
    <row r="22" spans="1:15" x14ac:dyDescent="0.35">
      <c r="A22" s="43"/>
      <c r="O22" s="44"/>
    </row>
    <row r="23" spans="1:15" x14ac:dyDescent="0.35">
      <c r="A23" s="45" t="s">
        <v>105</v>
      </c>
      <c r="O23" s="44"/>
    </row>
    <row r="24" spans="1:15" x14ac:dyDescent="0.35">
      <c r="A24" s="116" t="s">
        <v>106</v>
      </c>
      <c r="B24" s="117"/>
      <c r="C24" s="117"/>
      <c r="D24" s="117"/>
      <c r="E24" s="117"/>
      <c r="F24" s="117"/>
      <c r="G24" s="117"/>
      <c r="H24" s="117"/>
      <c r="I24" s="117"/>
      <c r="J24" s="117"/>
      <c r="K24" s="117"/>
      <c r="L24" s="117"/>
      <c r="M24" s="117"/>
      <c r="N24" s="117"/>
      <c r="O24" s="118"/>
    </row>
    <row r="25" spans="1:15" x14ac:dyDescent="0.35">
      <c r="A25" s="43" t="s">
        <v>107</v>
      </c>
      <c r="O25" s="44"/>
    </row>
    <row r="26" spans="1:15" ht="15" thickBot="1" x14ac:dyDescent="0.4">
      <c r="A26" s="97"/>
      <c r="B26" s="49"/>
      <c r="C26" s="49"/>
      <c r="D26" s="49"/>
      <c r="E26" s="49"/>
      <c r="F26" s="49"/>
      <c r="G26" s="49"/>
      <c r="H26" s="49"/>
      <c r="I26" s="49"/>
      <c r="J26" s="49"/>
      <c r="K26" s="49"/>
      <c r="L26" s="49"/>
      <c r="M26" s="49"/>
      <c r="N26" s="49"/>
      <c r="O26" s="50"/>
    </row>
  </sheetData>
  <mergeCells count="5">
    <mergeCell ref="A1:O1"/>
    <mergeCell ref="A11:O11"/>
    <mergeCell ref="A15:O16"/>
    <mergeCell ref="A20:O20"/>
    <mergeCell ref="A24:O24"/>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E5F4C-4D3D-43FC-A5B2-42BB3CF59433}">
  <dimension ref="A1:N18"/>
  <sheetViews>
    <sheetView workbookViewId="0">
      <selection activeCell="A13" sqref="A13:A16"/>
    </sheetView>
  </sheetViews>
  <sheetFormatPr baseColWidth="10" defaultColWidth="10.81640625" defaultRowHeight="14.5" x14ac:dyDescent="0.35"/>
  <cols>
    <col min="1" max="1" width="50.54296875" style="1" customWidth="1"/>
    <col min="2" max="2" width="12.81640625" style="1" bestFit="1" customWidth="1"/>
    <col min="3" max="14" width="5.81640625" style="1" bestFit="1" customWidth="1"/>
    <col min="15" max="16384" width="10.81640625" style="1"/>
  </cols>
  <sheetData>
    <row r="1" spans="1:14" ht="26" x14ac:dyDescent="0.6">
      <c r="A1" s="100" t="s">
        <v>108</v>
      </c>
      <c r="B1" s="100"/>
      <c r="C1" s="100"/>
      <c r="D1" s="100"/>
      <c r="E1" s="100"/>
      <c r="F1" s="100"/>
      <c r="G1" s="100"/>
      <c r="H1" s="100"/>
      <c r="I1" s="100"/>
      <c r="J1" s="100"/>
      <c r="K1" s="100"/>
      <c r="L1" s="100"/>
      <c r="M1" s="100"/>
      <c r="N1" s="100"/>
    </row>
    <row r="2" spans="1:14" ht="15.5" x14ac:dyDescent="0.35">
      <c r="A2" s="30" t="s">
        <v>1</v>
      </c>
      <c r="B2" s="31"/>
      <c r="C2" s="31">
        <v>2010</v>
      </c>
      <c r="D2" s="31">
        <v>2011</v>
      </c>
      <c r="E2" s="31">
        <v>2012</v>
      </c>
      <c r="F2" s="31">
        <v>2013</v>
      </c>
      <c r="G2" s="31">
        <v>2014</v>
      </c>
      <c r="H2" s="31">
        <v>2015</v>
      </c>
      <c r="I2" s="31">
        <v>2016</v>
      </c>
      <c r="J2" s="31">
        <v>2017</v>
      </c>
      <c r="K2" s="31">
        <v>2018</v>
      </c>
      <c r="L2" s="31">
        <v>2019</v>
      </c>
      <c r="M2" s="31">
        <v>2020</v>
      </c>
      <c r="N2" s="31">
        <v>2021</v>
      </c>
    </row>
    <row r="3" spans="1:14" ht="15.5" x14ac:dyDescent="0.35">
      <c r="A3" s="99" t="s">
        <v>29</v>
      </c>
      <c r="B3" s="21" t="s">
        <v>51</v>
      </c>
      <c r="C3" s="28">
        <v>73.7</v>
      </c>
      <c r="D3" s="28">
        <v>77.400000000000006</v>
      </c>
      <c r="E3" s="28">
        <v>72.599999999999994</v>
      </c>
      <c r="F3" s="28">
        <v>67.599999999999994</v>
      </c>
      <c r="G3" s="28">
        <v>69.400000000000006</v>
      </c>
      <c r="H3" s="28">
        <v>69.3</v>
      </c>
      <c r="I3" s="28">
        <v>66.7</v>
      </c>
      <c r="J3" s="28">
        <v>68.8</v>
      </c>
      <c r="K3" s="28">
        <v>67.8</v>
      </c>
      <c r="L3" s="28">
        <v>68.8</v>
      </c>
      <c r="M3" s="28">
        <v>67.900000000000006</v>
      </c>
      <c r="N3" s="28">
        <v>64.7</v>
      </c>
    </row>
    <row r="4" spans="1:14" ht="15.5" x14ac:dyDescent="0.35">
      <c r="A4" s="99"/>
      <c r="B4" s="22" t="s">
        <v>52</v>
      </c>
      <c r="C4" s="29">
        <v>75.8</v>
      </c>
      <c r="D4" s="29">
        <v>80.599999999999994</v>
      </c>
      <c r="E4" s="29">
        <v>73.900000000000006</v>
      </c>
      <c r="F4" s="29">
        <v>67.099999999999994</v>
      </c>
      <c r="G4" s="29">
        <v>69.400000000000006</v>
      </c>
      <c r="H4" s="29">
        <v>66.7</v>
      </c>
      <c r="I4" s="29">
        <v>68.2</v>
      </c>
      <c r="J4" s="29">
        <v>69.3</v>
      </c>
      <c r="K4" s="29">
        <v>68.7</v>
      </c>
      <c r="L4" s="29">
        <v>71.599999999999994</v>
      </c>
      <c r="M4" s="29">
        <v>68.7</v>
      </c>
      <c r="N4" s="29">
        <v>65.599999999999994</v>
      </c>
    </row>
    <row r="5" spans="1:14" ht="15.5" x14ac:dyDescent="0.35">
      <c r="A5" s="99"/>
      <c r="B5" s="22" t="s">
        <v>53</v>
      </c>
      <c r="C5" s="29">
        <v>71.3</v>
      </c>
      <c r="D5" s="29">
        <v>73.8</v>
      </c>
      <c r="E5" s="29">
        <v>71.3</v>
      </c>
      <c r="F5" s="29">
        <v>68.099999999999994</v>
      </c>
      <c r="G5" s="29">
        <v>69.5</v>
      </c>
      <c r="H5" s="29">
        <v>72.099999999999994</v>
      </c>
      <c r="I5" s="29">
        <v>65</v>
      </c>
      <c r="J5" s="29">
        <v>68.2</v>
      </c>
      <c r="K5" s="29">
        <v>66.8</v>
      </c>
      <c r="L5" s="29">
        <v>66.099999999999994</v>
      </c>
      <c r="M5" s="29">
        <v>66.900000000000006</v>
      </c>
      <c r="N5" s="29">
        <v>63.8</v>
      </c>
    </row>
    <row r="6" spans="1:14" ht="15.5" x14ac:dyDescent="0.35">
      <c r="A6" s="99"/>
      <c r="B6" s="24" t="s">
        <v>54</v>
      </c>
      <c r="C6" s="34">
        <f>+C5-C4</f>
        <v>-4.5</v>
      </c>
      <c r="D6" s="34">
        <f t="shared" ref="D6:N6" si="0">+D5-D4</f>
        <v>-6.7999999999999972</v>
      </c>
      <c r="E6" s="34">
        <f t="shared" si="0"/>
        <v>-2.6000000000000085</v>
      </c>
      <c r="F6" s="34">
        <f t="shared" si="0"/>
        <v>1</v>
      </c>
      <c r="G6" s="34">
        <f t="shared" si="0"/>
        <v>9.9999999999994316E-2</v>
      </c>
      <c r="H6" s="34">
        <f t="shared" si="0"/>
        <v>5.3999999999999915</v>
      </c>
      <c r="I6" s="34">
        <f t="shared" si="0"/>
        <v>-3.2000000000000028</v>
      </c>
      <c r="J6" s="34">
        <f t="shared" si="0"/>
        <v>-1.0999999999999943</v>
      </c>
      <c r="K6" s="34">
        <f t="shared" si="0"/>
        <v>-1.9000000000000057</v>
      </c>
      <c r="L6" s="34">
        <f t="shared" si="0"/>
        <v>-5.5</v>
      </c>
      <c r="M6" s="34">
        <f t="shared" si="0"/>
        <v>-1.7999999999999972</v>
      </c>
      <c r="N6" s="34">
        <f t="shared" si="0"/>
        <v>-1.7999999999999972</v>
      </c>
    </row>
    <row r="7" spans="1:14" ht="15.5" x14ac:dyDescent="0.35">
      <c r="A7" s="30" t="s">
        <v>1</v>
      </c>
      <c r="B7" s="31"/>
      <c r="C7" s="31">
        <v>2010</v>
      </c>
      <c r="D7" s="31">
        <v>2011</v>
      </c>
      <c r="E7" s="31">
        <v>2012</v>
      </c>
      <c r="F7" s="31">
        <v>2013</v>
      </c>
      <c r="G7" s="31">
        <v>2014</v>
      </c>
      <c r="H7" s="31">
        <v>2015</v>
      </c>
      <c r="I7" s="31">
        <v>2016</v>
      </c>
      <c r="J7" s="31">
        <v>2017</v>
      </c>
      <c r="K7" s="31">
        <v>2018</v>
      </c>
      <c r="L7" s="31">
        <v>2019</v>
      </c>
      <c r="M7" s="31">
        <v>2020</v>
      </c>
      <c r="N7" s="31">
        <v>2021</v>
      </c>
    </row>
    <row r="8" spans="1:14" s="12" customFormat="1" ht="15.5" x14ac:dyDescent="0.35">
      <c r="A8" s="101" t="s">
        <v>30</v>
      </c>
      <c r="B8" s="21" t="s">
        <v>51</v>
      </c>
      <c r="C8" s="28">
        <v>6.4</v>
      </c>
      <c r="D8" s="28">
        <v>2.9</v>
      </c>
      <c r="E8" s="28">
        <v>10.199999999999999</v>
      </c>
      <c r="F8" s="28">
        <v>10</v>
      </c>
      <c r="G8" s="28">
        <v>8.6999999999999993</v>
      </c>
      <c r="H8" s="28">
        <v>10.6</v>
      </c>
      <c r="I8" s="28">
        <v>6.9</v>
      </c>
      <c r="J8" s="28">
        <v>6.9</v>
      </c>
      <c r="K8" s="28">
        <v>6.5</v>
      </c>
      <c r="L8" s="28">
        <v>9.6</v>
      </c>
      <c r="M8" s="28">
        <v>10.8</v>
      </c>
      <c r="N8" s="28">
        <v>9.6999999999999993</v>
      </c>
    </row>
    <row r="9" spans="1:14" s="12" customFormat="1" ht="15.5" x14ac:dyDescent="0.35">
      <c r="A9" s="102"/>
      <c r="B9" s="22" t="s">
        <v>52</v>
      </c>
      <c r="C9" s="29">
        <v>6.2</v>
      </c>
      <c r="D9" s="29">
        <v>2.2999999999999998</v>
      </c>
      <c r="E9" s="29">
        <v>11.8</v>
      </c>
      <c r="F9" s="29">
        <v>9.5</v>
      </c>
      <c r="G9" s="29">
        <v>8.6</v>
      </c>
      <c r="H9" s="29">
        <v>10.8</v>
      </c>
      <c r="I9" s="29">
        <v>6.1</v>
      </c>
      <c r="J9" s="29">
        <v>6.1</v>
      </c>
      <c r="K9" s="29">
        <v>7.4</v>
      </c>
      <c r="L9" s="29">
        <v>9.1</v>
      </c>
      <c r="M9" s="29">
        <v>11.5</v>
      </c>
      <c r="N9" s="29">
        <v>9</v>
      </c>
    </row>
    <row r="10" spans="1:14" s="12" customFormat="1" ht="15.5" x14ac:dyDescent="0.35">
      <c r="A10" s="102"/>
      <c r="B10" s="22" t="s">
        <v>53</v>
      </c>
      <c r="C10" s="29">
        <v>6.6</v>
      </c>
      <c r="D10" s="29">
        <v>3.4</v>
      </c>
      <c r="E10" s="29">
        <v>8.6999999999999993</v>
      </c>
      <c r="F10" s="29">
        <v>10.5</v>
      </c>
      <c r="G10" s="29">
        <v>8.9</v>
      </c>
      <c r="H10" s="29">
        <v>10.5</v>
      </c>
      <c r="I10" s="29">
        <v>7.6</v>
      </c>
      <c r="J10" s="29">
        <v>7.6</v>
      </c>
      <c r="K10" s="29">
        <v>5.7</v>
      </c>
      <c r="L10" s="29">
        <v>10</v>
      </c>
      <c r="M10" s="29">
        <v>10.199999999999999</v>
      </c>
      <c r="N10" s="29">
        <v>10.3</v>
      </c>
    </row>
    <row r="11" spans="1:14" s="12" customFormat="1" ht="15.5" x14ac:dyDescent="0.35">
      <c r="A11" s="103"/>
      <c r="B11" s="24" t="s">
        <v>54</v>
      </c>
      <c r="C11" s="25">
        <f t="shared" ref="C11:M11" si="1">+C10-C9</f>
        <v>0.39999999999999947</v>
      </c>
      <c r="D11" s="25">
        <f t="shared" si="1"/>
        <v>1.1000000000000001</v>
      </c>
      <c r="E11" s="25">
        <f t="shared" si="1"/>
        <v>-3.1000000000000014</v>
      </c>
      <c r="F11" s="25">
        <f t="shared" si="1"/>
        <v>1</v>
      </c>
      <c r="G11" s="25">
        <f t="shared" si="1"/>
        <v>0.30000000000000071</v>
      </c>
      <c r="H11" s="25">
        <f t="shared" si="1"/>
        <v>-0.30000000000000071</v>
      </c>
      <c r="I11" s="25">
        <f t="shared" si="1"/>
        <v>1.5</v>
      </c>
      <c r="J11" s="25">
        <f t="shared" si="1"/>
        <v>1.5</v>
      </c>
      <c r="K11" s="25">
        <f t="shared" si="1"/>
        <v>-1.7000000000000002</v>
      </c>
      <c r="L11" s="25">
        <f t="shared" si="1"/>
        <v>0.90000000000000036</v>
      </c>
      <c r="M11" s="25">
        <f t="shared" si="1"/>
        <v>-1.3000000000000007</v>
      </c>
      <c r="N11" s="25">
        <f>+N10-N9</f>
        <v>1.3000000000000007</v>
      </c>
    </row>
    <row r="12" spans="1:14" ht="15.5" x14ac:dyDescent="0.35">
      <c r="A12" s="30" t="s">
        <v>1</v>
      </c>
      <c r="B12" s="31"/>
      <c r="C12" s="31">
        <v>2010</v>
      </c>
      <c r="D12" s="31">
        <v>2011</v>
      </c>
      <c r="E12" s="31">
        <v>2012</v>
      </c>
      <c r="F12" s="31">
        <v>2013</v>
      </c>
      <c r="G12" s="31">
        <v>2014</v>
      </c>
      <c r="H12" s="31">
        <v>2015</v>
      </c>
      <c r="I12" s="31">
        <v>2016</v>
      </c>
      <c r="J12" s="31">
        <v>2017</v>
      </c>
      <c r="K12" s="31">
        <v>2018</v>
      </c>
      <c r="L12" s="31">
        <v>2019</v>
      </c>
      <c r="M12" s="31">
        <v>2020</v>
      </c>
      <c r="N12" s="31">
        <v>2021</v>
      </c>
    </row>
    <row r="13" spans="1:14" s="12" customFormat="1" ht="15.5" x14ac:dyDescent="0.35">
      <c r="A13" s="99" t="s">
        <v>31</v>
      </c>
      <c r="B13" s="21" t="s">
        <v>51</v>
      </c>
      <c r="C13" s="28">
        <v>13.5</v>
      </c>
      <c r="D13" s="28">
        <v>6.6</v>
      </c>
      <c r="E13" s="28">
        <v>6.3</v>
      </c>
      <c r="F13" s="28">
        <v>9.3000000000000007</v>
      </c>
      <c r="G13" s="28">
        <v>10.1</v>
      </c>
      <c r="H13" s="28">
        <v>9.6999999999999993</v>
      </c>
      <c r="I13" s="28">
        <v>6.5</v>
      </c>
      <c r="J13" s="28">
        <v>6.5</v>
      </c>
      <c r="K13" s="28">
        <v>8.1</v>
      </c>
      <c r="L13" s="28">
        <v>6.5</v>
      </c>
      <c r="M13" s="28">
        <v>9.6999999999999993</v>
      </c>
      <c r="N13" s="28">
        <v>12.8</v>
      </c>
    </row>
    <row r="14" spans="1:14" s="12" customFormat="1" ht="15.5" x14ac:dyDescent="0.35">
      <c r="A14" s="99"/>
      <c r="B14" s="22" t="s">
        <v>52</v>
      </c>
      <c r="C14" s="29">
        <v>12.1</v>
      </c>
      <c r="D14" s="29">
        <v>7</v>
      </c>
      <c r="E14" s="29">
        <v>6.4</v>
      </c>
      <c r="F14" s="29">
        <v>8.9</v>
      </c>
      <c r="G14" s="29">
        <v>10</v>
      </c>
      <c r="H14" s="29">
        <v>9.4</v>
      </c>
      <c r="I14" s="29">
        <v>6.4</v>
      </c>
      <c r="J14" s="29">
        <v>6.4</v>
      </c>
      <c r="K14" s="29">
        <v>8.5</v>
      </c>
      <c r="L14" s="29">
        <v>6.4</v>
      </c>
      <c r="M14" s="29">
        <v>11</v>
      </c>
      <c r="N14" s="29">
        <v>13.1</v>
      </c>
    </row>
    <row r="15" spans="1:14" s="12" customFormat="1" ht="15.5" x14ac:dyDescent="0.35">
      <c r="A15" s="99"/>
      <c r="B15" s="22" t="s">
        <v>53</v>
      </c>
      <c r="C15" s="29">
        <v>14.8</v>
      </c>
      <c r="D15" s="29">
        <v>6.3</v>
      </c>
      <c r="E15" s="29">
        <v>6.2</v>
      </c>
      <c r="F15" s="29">
        <v>9.6999999999999993</v>
      </c>
      <c r="G15" s="29">
        <v>10.199999999999999</v>
      </c>
      <c r="H15" s="29">
        <v>10</v>
      </c>
      <c r="I15" s="29">
        <v>6.7</v>
      </c>
      <c r="J15" s="29">
        <v>6.7</v>
      </c>
      <c r="K15" s="29">
        <v>7.7</v>
      </c>
      <c r="L15" s="29">
        <v>6.6</v>
      </c>
      <c r="M15" s="29">
        <v>8.5</v>
      </c>
      <c r="N15" s="29">
        <v>12.5</v>
      </c>
    </row>
    <row r="16" spans="1:14" s="12" customFormat="1" ht="15.5" x14ac:dyDescent="0.35">
      <c r="A16" s="99"/>
      <c r="B16" s="24" t="s">
        <v>54</v>
      </c>
      <c r="C16" s="25">
        <f t="shared" ref="C16:N16" si="2">+C15-C14</f>
        <v>2.7000000000000011</v>
      </c>
      <c r="D16" s="25">
        <f t="shared" si="2"/>
        <v>-0.70000000000000018</v>
      </c>
      <c r="E16" s="25">
        <f t="shared" si="2"/>
        <v>-0.20000000000000018</v>
      </c>
      <c r="F16" s="25">
        <f t="shared" si="2"/>
        <v>0.79999999999999893</v>
      </c>
      <c r="G16" s="25">
        <f t="shared" si="2"/>
        <v>0.19999999999999929</v>
      </c>
      <c r="H16" s="25">
        <f t="shared" si="2"/>
        <v>0.59999999999999964</v>
      </c>
      <c r="I16" s="25">
        <f t="shared" si="2"/>
        <v>0.29999999999999982</v>
      </c>
      <c r="J16" s="25">
        <f t="shared" si="2"/>
        <v>0.29999999999999982</v>
      </c>
      <c r="K16" s="25">
        <f t="shared" si="2"/>
        <v>-0.79999999999999982</v>
      </c>
      <c r="L16" s="25">
        <f t="shared" si="2"/>
        <v>0.19999999999999929</v>
      </c>
      <c r="M16" s="25">
        <f t="shared" si="2"/>
        <v>-2.5</v>
      </c>
      <c r="N16" s="25">
        <f t="shared" si="2"/>
        <v>-0.59999999999999964</v>
      </c>
    </row>
    <row r="17" spans="1:1" x14ac:dyDescent="0.35">
      <c r="A17" s="42"/>
    </row>
    <row r="18" spans="1:1" x14ac:dyDescent="0.35">
      <c r="A18" s="42"/>
    </row>
  </sheetData>
  <mergeCells count="4">
    <mergeCell ref="A3:A6"/>
    <mergeCell ref="A8:A11"/>
    <mergeCell ref="A13:A16"/>
    <mergeCell ref="A1:N1"/>
  </mergeCells>
  <conditionalFormatting sqref="C6:N6">
    <cfRule type="cellIs" dxfId="68" priority="17" operator="lessThan">
      <formula>0</formula>
    </cfRule>
    <cfRule type="cellIs" dxfId="67" priority="18" operator="greaterThan">
      <formula>0</formula>
    </cfRule>
  </conditionalFormatting>
  <conditionalFormatting sqref="I11:N11">
    <cfRule type="cellIs" dxfId="66" priority="11" operator="lessThan">
      <formula>0</formula>
    </cfRule>
    <cfRule type="cellIs" dxfId="65" priority="12" operator="greaterThan">
      <formula>0</formula>
    </cfRule>
  </conditionalFormatting>
  <conditionalFormatting sqref="N11">
    <cfRule type="cellIs" dxfId="64" priority="9" operator="lessThan">
      <formula>0</formula>
    </cfRule>
    <cfRule type="cellIs" dxfId="63" priority="10" operator="greaterThan">
      <formula>0</formula>
    </cfRule>
  </conditionalFormatting>
  <conditionalFormatting sqref="C11:H11">
    <cfRule type="cellIs" dxfId="62" priority="7" operator="lessThan">
      <formula>0</formula>
    </cfRule>
    <cfRule type="cellIs" dxfId="61" priority="8" operator="greaterThan">
      <formula>0</formula>
    </cfRule>
  </conditionalFormatting>
  <conditionalFormatting sqref="I16:N16">
    <cfRule type="cellIs" dxfId="60" priority="5" operator="lessThan">
      <formula>0</formula>
    </cfRule>
    <cfRule type="cellIs" dxfId="59" priority="6" operator="greaterThan">
      <formula>0</formula>
    </cfRule>
  </conditionalFormatting>
  <conditionalFormatting sqref="N16">
    <cfRule type="cellIs" dxfId="58" priority="3" operator="lessThan">
      <formula>0</formula>
    </cfRule>
    <cfRule type="cellIs" dxfId="57" priority="4" operator="greaterThan">
      <formula>0</formula>
    </cfRule>
  </conditionalFormatting>
  <conditionalFormatting sqref="C16:H16">
    <cfRule type="cellIs" dxfId="56" priority="1" operator="lessThan">
      <formula>0</formula>
    </cfRule>
    <cfRule type="cellIs" dxfId="55" priority="2" operator="greaterThan">
      <formula>0</formula>
    </cfRule>
  </conditionalFormatting>
  <hyperlinks>
    <hyperlink ref="A3:A6" location="Vivienda_F!A3" display="4.1. Hogares con vivienda en propiedad según sexo de la persona responsable del hogar (%)" xr:uid="{08AC473B-8F70-429E-AE05-3960C6FC7B3E}"/>
    <hyperlink ref="A8:A11" location="Vivienda_F!A8" display="4.2. Población que no puede permitirse  mantener la vivienda con una temperatura adecuada (%)" xr:uid="{BB237B3F-0DB8-49DE-86CC-BF724F1DE1C3}"/>
    <hyperlink ref="A13:A16" location="Vivienda_F!A12" display="4.3. Población que ha tenido retrasos en pago de gastos relacionados con la vivienda en los últimos 12 meses (%)" xr:uid="{D423C060-D3CD-4072-B2B0-E99C30A375E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2AA7E-AE0D-4D1B-865E-8383E865479F}">
  <dimension ref="A1"/>
  <sheetViews>
    <sheetView topLeftCell="A25" zoomScaleNormal="100" workbookViewId="0">
      <selection activeCell="K11" sqref="K11"/>
    </sheetView>
  </sheetViews>
  <sheetFormatPr baseColWidth="10" defaultColWidth="10.81640625" defaultRowHeight="14.5" x14ac:dyDescent="0.35"/>
  <cols>
    <col min="1" max="16384" width="10.81640625" style="55"/>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FBFDB-CA64-4CAF-96FF-66F034D41FD8}">
  <dimension ref="A1:O16"/>
  <sheetViews>
    <sheetView workbookViewId="0">
      <selection activeCell="A8" sqref="A8"/>
    </sheetView>
  </sheetViews>
  <sheetFormatPr baseColWidth="10" defaultColWidth="10.81640625" defaultRowHeight="15.5" x14ac:dyDescent="0.35"/>
  <cols>
    <col min="1" max="16384" width="10.81640625" style="12"/>
  </cols>
  <sheetData>
    <row r="1" spans="1:15" x14ac:dyDescent="0.35">
      <c r="A1" s="110" t="s">
        <v>58</v>
      </c>
      <c r="B1" s="111"/>
      <c r="C1" s="111"/>
      <c r="D1" s="111"/>
      <c r="E1" s="111"/>
      <c r="F1" s="111"/>
      <c r="G1" s="111"/>
      <c r="H1" s="111"/>
      <c r="I1" s="111"/>
      <c r="J1" s="111"/>
      <c r="K1" s="111"/>
      <c r="L1" s="111"/>
      <c r="M1" s="111"/>
      <c r="N1" s="111"/>
      <c r="O1" s="112"/>
    </row>
    <row r="2" spans="1:15" x14ac:dyDescent="0.35">
      <c r="A2" s="17"/>
      <c r="O2" s="13"/>
    </row>
    <row r="3" spans="1:15" x14ac:dyDescent="0.35">
      <c r="A3" s="11" t="s">
        <v>109</v>
      </c>
      <c r="O3" s="13"/>
    </row>
    <row r="4" spans="1:15" x14ac:dyDescent="0.35">
      <c r="A4" s="104" t="s">
        <v>59</v>
      </c>
      <c r="B4" s="105"/>
      <c r="C4" s="105"/>
      <c r="D4" s="105"/>
      <c r="E4" s="105"/>
      <c r="F4" s="105"/>
      <c r="G4" s="105"/>
      <c r="H4" s="105"/>
      <c r="I4" s="105"/>
      <c r="J4" s="105"/>
      <c r="K4" s="105"/>
      <c r="L4" s="105"/>
      <c r="M4" s="105"/>
      <c r="N4" s="105"/>
      <c r="O4" s="106"/>
    </row>
    <row r="5" spans="1:15" x14ac:dyDescent="0.35">
      <c r="A5" s="17"/>
      <c r="O5" s="13"/>
    </row>
    <row r="6" spans="1:15" x14ac:dyDescent="0.35">
      <c r="A6" s="17" t="s">
        <v>110</v>
      </c>
      <c r="O6" s="13"/>
    </row>
    <row r="7" spans="1:15" x14ac:dyDescent="0.35">
      <c r="A7" s="17"/>
      <c r="O7" s="13"/>
    </row>
    <row r="8" spans="1:15" x14ac:dyDescent="0.35">
      <c r="A8" s="11" t="s">
        <v>30</v>
      </c>
      <c r="O8" s="13"/>
    </row>
    <row r="9" spans="1:15" x14ac:dyDescent="0.35">
      <c r="A9" s="104" t="s">
        <v>59</v>
      </c>
      <c r="B9" s="105"/>
      <c r="C9" s="105"/>
      <c r="D9" s="105"/>
      <c r="E9" s="105"/>
      <c r="F9" s="105"/>
      <c r="G9" s="105"/>
      <c r="H9" s="105"/>
      <c r="I9" s="105"/>
      <c r="J9" s="105"/>
      <c r="K9" s="105"/>
      <c r="L9" s="105"/>
      <c r="M9" s="105"/>
      <c r="N9" s="105"/>
      <c r="O9" s="106"/>
    </row>
    <row r="10" spans="1:15" x14ac:dyDescent="0.35">
      <c r="A10" s="17" t="s">
        <v>111</v>
      </c>
      <c r="O10" s="13"/>
    </row>
    <row r="11" spans="1:15" x14ac:dyDescent="0.35">
      <c r="A11" s="17"/>
      <c r="O11" s="13"/>
    </row>
    <row r="12" spans="1:15" x14ac:dyDescent="0.35">
      <c r="A12" s="11" t="s">
        <v>31</v>
      </c>
      <c r="O12" s="13"/>
    </row>
    <row r="13" spans="1:15" x14ac:dyDescent="0.35">
      <c r="A13" s="104" t="s">
        <v>59</v>
      </c>
      <c r="B13" s="105"/>
      <c r="C13" s="105"/>
      <c r="D13" s="105"/>
      <c r="E13" s="105"/>
      <c r="F13" s="105"/>
      <c r="G13" s="105"/>
      <c r="H13" s="105"/>
      <c r="I13" s="105"/>
      <c r="J13" s="105"/>
      <c r="K13" s="105"/>
      <c r="L13" s="105"/>
      <c r="M13" s="105"/>
      <c r="N13" s="105"/>
      <c r="O13" s="106"/>
    </row>
    <row r="14" spans="1:15" x14ac:dyDescent="0.35">
      <c r="A14" s="14" t="s">
        <v>112</v>
      </c>
      <c r="B14" s="15"/>
      <c r="C14" s="15"/>
      <c r="D14" s="15"/>
      <c r="E14" s="15"/>
      <c r="F14" s="15"/>
      <c r="G14" s="15"/>
      <c r="H14" s="15"/>
      <c r="I14" s="15"/>
      <c r="J14" s="15"/>
      <c r="K14" s="15"/>
      <c r="L14" s="15"/>
      <c r="M14" s="15"/>
      <c r="N14" s="15"/>
      <c r="O14" s="16"/>
    </row>
    <row r="15" spans="1:15" ht="30" customHeight="1" x14ac:dyDescent="0.35">
      <c r="A15" s="107" t="s">
        <v>113</v>
      </c>
      <c r="B15" s="108"/>
      <c r="C15" s="108"/>
      <c r="D15" s="108"/>
      <c r="E15" s="108"/>
      <c r="F15" s="108"/>
      <c r="G15" s="108"/>
      <c r="H15" s="108"/>
      <c r="I15" s="108"/>
      <c r="J15" s="108"/>
      <c r="K15" s="108"/>
      <c r="L15" s="108"/>
      <c r="M15" s="108"/>
      <c r="N15" s="108"/>
      <c r="O15" s="109"/>
    </row>
    <row r="16" spans="1:15" ht="16" thickBot="1" x14ac:dyDescent="0.4">
      <c r="A16" s="18"/>
      <c r="B16" s="19"/>
      <c r="C16" s="19"/>
      <c r="D16" s="19"/>
      <c r="E16" s="19"/>
      <c r="F16" s="19"/>
      <c r="G16" s="19"/>
      <c r="H16" s="19"/>
      <c r="I16" s="19"/>
      <c r="J16" s="19"/>
      <c r="K16" s="19"/>
      <c r="L16" s="19"/>
      <c r="M16" s="19"/>
      <c r="N16" s="19"/>
      <c r="O16" s="20"/>
    </row>
  </sheetData>
  <mergeCells count="5">
    <mergeCell ref="A1:O1"/>
    <mergeCell ref="A4:O4"/>
    <mergeCell ref="A9:O9"/>
    <mergeCell ref="A13:O13"/>
    <mergeCell ref="A15:O15"/>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96552-3BB5-4D2A-AA13-D2D1C4545BE2}">
  <dimension ref="A1:N18"/>
  <sheetViews>
    <sheetView workbookViewId="0">
      <selection activeCell="H16" sqref="H16"/>
    </sheetView>
  </sheetViews>
  <sheetFormatPr baseColWidth="10" defaultColWidth="11.453125" defaultRowHeight="14.5" x14ac:dyDescent="0.35"/>
  <cols>
    <col min="1" max="1" width="50.54296875" customWidth="1"/>
    <col min="2" max="2" width="12.81640625" bestFit="1" customWidth="1"/>
    <col min="3" max="3" width="10.1796875" bestFit="1" customWidth="1"/>
    <col min="4" max="14" width="7" bestFit="1" customWidth="1"/>
    <col min="15" max="15" width="6.1796875" customWidth="1"/>
  </cols>
  <sheetData>
    <row r="1" spans="1:14" ht="26" x14ac:dyDescent="0.6">
      <c r="A1" s="100" t="s">
        <v>114</v>
      </c>
      <c r="B1" s="100"/>
      <c r="C1" s="100"/>
      <c r="D1" s="100"/>
      <c r="E1" s="100"/>
      <c r="F1" s="100"/>
      <c r="G1" s="100"/>
      <c r="H1" s="100"/>
      <c r="I1" s="100"/>
      <c r="J1" s="100"/>
      <c r="K1" s="100"/>
      <c r="L1" s="100"/>
      <c r="M1" s="100"/>
      <c r="N1" s="100"/>
    </row>
    <row r="2" spans="1:14" ht="15.5" x14ac:dyDescent="0.35">
      <c r="A2" s="30" t="s">
        <v>1</v>
      </c>
      <c r="B2" s="31"/>
      <c r="C2" s="31">
        <v>2010</v>
      </c>
      <c r="D2" s="31">
        <v>2011</v>
      </c>
      <c r="E2" s="31">
        <v>2012</v>
      </c>
      <c r="F2" s="31">
        <v>2013</v>
      </c>
      <c r="G2" s="31">
        <v>2014</v>
      </c>
      <c r="H2" s="31">
        <v>2015</v>
      </c>
      <c r="I2" s="31">
        <v>2016</v>
      </c>
      <c r="J2" s="31">
        <v>2017</v>
      </c>
      <c r="K2" s="31">
        <v>2018</v>
      </c>
      <c r="L2" s="31">
        <v>2019</v>
      </c>
      <c r="M2" s="31">
        <v>2020</v>
      </c>
      <c r="N2" s="31">
        <v>2021</v>
      </c>
    </row>
    <row r="3" spans="1:14" ht="14.5" customHeight="1" x14ac:dyDescent="0.35">
      <c r="A3" s="99" t="s">
        <v>33</v>
      </c>
      <c r="B3" s="21" t="s">
        <v>51</v>
      </c>
      <c r="C3" s="28">
        <v>12.273276904474002</v>
      </c>
      <c r="D3" s="28">
        <v>12.468827930174562</v>
      </c>
      <c r="E3" s="28">
        <v>14.585834333733494</v>
      </c>
      <c r="F3" s="28">
        <v>13.703284258210646</v>
      </c>
      <c r="G3" s="28">
        <v>10.784313725490195</v>
      </c>
      <c r="H3" s="28">
        <v>9.2017738359201786</v>
      </c>
      <c r="I3" s="28">
        <v>8.4352078239608819</v>
      </c>
      <c r="J3" s="28">
        <v>7.3636874648679029</v>
      </c>
      <c r="K3" s="28">
        <v>9.4557449147883439</v>
      </c>
      <c r="L3" s="28">
        <v>8.7815587266739854</v>
      </c>
      <c r="M3" s="28">
        <v>6.403940886699508</v>
      </c>
      <c r="N3" s="28">
        <v>11.528429838288995</v>
      </c>
    </row>
    <row r="4" spans="1:14" ht="15.5" x14ac:dyDescent="0.35">
      <c r="A4" s="99"/>
      <c r="B4" s="22" t="s">
        <v>52</v>
      </c>
      <c r="C4" s="29">
        <v>1.2019230769230769</v>
      </c>
      <c r="D4" s="29">
        <v>2.3752969121140142</v>
      </c>
      <c r="E4" s="29">
        <v>4.3650793650793656</v>
      </c>
      <c r="F4" s="29">
        <v>2.152641878669276</v>
      </c>
      <c r="G4" s="29">
        <v>1.2477718360071299</v>
      </c>
      <c r="H4" s="29">
        <v>2.8828828828828827</v>
      </c>
      <c r="I4" s="29">
        <v>2.4193548387096775</v>
      </c>
      <c r="J4" s="29">
        <v>0</v>
      </c>
      <c r="K4" s="29">
        <v>1.5086206896551724</v>
      </c>
      <c r="L4" s="29">
        <v>2.4253731343283582</v>
      </c>
      <c r="M4" s="29">
        <v>1.0452961672473866</v>
      </c>
      <c r="N4" s="29">
        <v>1.5544041450777204</v>
      </c>
    </row>
    <row r="5" spans="1:14" ht="15.5" x14ac:dyDescent="0.35">
      <c r="A5" s="99"/>
      <c r="B5" s="22" t="s">
        <v>53</v>
      </c>
      <c r="C5" s="29">
        <v>16.074313408723746</v>
      </c>
      <c r="D5" s="29">
        <v>16.145393068469993</v>
      </c>
      <c r="E5" s="29">
        <v>19.104991394148019</v>
      </c>
      <c r="F5" s="29">
        <v>18.406374501992033</v>
      </c>
      <c r="G5" s="29">
        <v>15.26001705029838</v>
      </c>
      <c r="H5" s="29">
        <v>12.009607686148918</v>
      </c>
      <c r="I5" s="29">
        <v>11.052631578947368</v>
      </c>
      <c r="J5" s="29">
        <v>10.36392405063291</v>
      </c>
      <c r="K5" s="29">
        <v>12.241887905604722</v>
      </c>
      <c r="L5" s="29">
        <v>11.430793157076206</v>
      </c>
      <c r="M5" s="29">
        <v>8.8587390263367904</v>
      </c>
      <c r="N5" s="29">
        <v>15.832710978342046</v>
      </c>
    </row>
    <row r="6" spans="1:14" ht="15.5" x14ac:dyDescent="0.35">
      <c r="A6" s="99"/>
      <c r="B6" s="24" t="s">
        <v>54</v>
      </c>
      <c r="C6" s="34">
        <f>+C5-C4</f>
        <v>14.87239033180067</v>
      </c>
      <c r="D6" s="34">
        <f t="shared" ref="D6:N6" si="0">+D5-D4</f>
        <v>13.770096156355979</v>
      </c>
      <c r="E6" s="34">
        <f t="shared" si="0"/>
        <v>14.739912029068654</v>
      </c>
      <c r="F6" s="34">
        <f t="shared" si="0"/>
        <v>16.253732623322758</v>
      </c>
      <c r="G6" s="34">
        <f t="shared" si="0"/>
        <v>14.01224521429125</v>
      </c>
      <c r="H6" s="34">
        <f t="shared" si="0"/>
        <v>9.1267248032660362</v>
      </c>
      <c r="I6" s="34">
        <f t="shared" si="0"/>
        <v>8.6332767402376902</v>
      </c>
      <c r="J6" s="34">
        <f t="shared" si="0"/>
        <v>10.36392405063291</v>
      </c>
      <c r="K6" s="34">
        <f t="shared" si="0"/>
        <v>10.733267215949549</v>
      </c>
      <c r="L6" s="34">
        <f t="shared" si="0"/>
        <v>9.0054200227478471</v>
      </c>
      <c r="M6" s="34">
        <f t="shared" si="0"/>
        <v>7.8134428590894043</v>
      </c>
      <c r="N6" s="34">
        <f t="shared" si="0"/>
        <v>14.278306833264326</v>
      </c>
    </row>
    <row r="7" spans="1:14" ht="15.5" x14ac:dyDescent="0.35">
      <c r="A7" s="30" t="s">
        <v>1</v>
      </c>
      <c r="B7" s="31"/>
      <c r="C7" s="31">
        <v>2010</v>
      </c>
      <c r="D7" s="31">
        <v>2011</v>
      </c>
      <c r="E7" s="31">
        <v>2012</v>
      </c>
      <c r="F7" s="31">
        <v>2013</v>
      </c>
      <c r="G7" s="31">
        <v>2014</v>
      </c>
      <c r="H7" s="31">
        <v>2015</v>
      </c>
      <c r="I7" s="31">
        <v>2016</v>
      </c>
      <c r="J7" s="31">
        <v>2017</v>
      </c>
      <c r="K7" s="31">
        <v>2018</v>
      </c>
      <c r="L7" s="31">
        <v>2019</v>
      </c>
      <c r="M7" s="31">
        <v>2020</v>
      </c>
      <c r="N7" s="31">
        <v>2021</v>
      </c>
    </row>
    <row r="8" spans="1:14" ht="15.5" x14ac:dyDescent="0.35">
      <c r="A8" s="129" t="s">
        <v>34</v>
      </c>
      <c r="B8" s="21" t="s">
        <v>51</v>
      </c>
      <c r="C8" s="75">
        <v>24.857741838873913</v>
      </c>
      <c r="D8" s="75">
        <v>23.642298941537245</v>
      </c>
      <c r="E8" s="75">
        <v>22.378669862192929</v>
      </c>
      <c r="F8" s="75">
        <v>22.596442134719165</v>
      </c>
      <c r="G8" s="75">
        <v>22.931957944852211</v>
      </c>
      <c r="H8" s="75">
        <v>21.289202165696192</v>
      </c>
      <c r="I8" s="75">
        <v>20.447790766792153</v>
      </c>
      <c r="J8" s="75">
        <v>20.631308133781911</v>
      </c>
      <c r="K8" s="75">
        <v>20.916877554993185</v>
      </c>
      <c r="L8" s="75">
        <v>19.558210087220328</v>
      </c>
      <c r="M8" s="75">
        <v>20.28998807011104</v>
      </c>
      <c r="N8" s="75">
        <v>18.164940394762557</v>
      </c>
    </row>
    <row r="9" spans="1:14" ht="15.5" x14ac:dyDescent="0.35">
      <c r="A9" s="129"/>
      <c r="B9" s="22" t="s">
        <v>52</v>
      </c>
      <c r="C9" s="75">
        <v>5.7225738396624477</v>
      </c>
      <c r="D9" s="75">
        <v>4.2476042476042464</v>
      </c>
      <c r="E9" s="75">
        <v>4.3101249681203768</v>
      </c>
      <c r="F9" s="75">
        <v>6.5382665990876827</v>
      </c>
      <c r="G9" s="75">
        <v>6.2547480374778432</v>
      </c>
      <c r="H9" s="75">
        <v>5.0976413898047177</v>
      </c>
      <c r="I9" s="75">
        <v>5.0710436060754533</v>
      </c>
      <c r="J9" s="75">
        <v>5.4986253436640835</v>
      </c>
      <c r="K9" s="75">
        <v>4.788941002221673</v>
      </c>
      <c r="L9" s="75">
        <v>6.379511059371362</v>
      </c>
      <c r="M9" s="75">
        <v>8.6827711941659071</v>
      </c>
      <c r="N9" s="75">
        <v>7.0062171209947399</v>
      </c>
    </row>
    <row r="10" spans="1:14" ht="15.5" x14ac:dyDescent="0.35">
      <c r="A10" s="129"/>
      <c r="B10" s="22" t="s">
        <v>53</v>
      </c>
      <c r="C10" s="75">
        <v>36.578313253012048</v>
      </c>
      <c r="D10" s="75">
        <v>35.617096206178964</v>
      </c>
      <c r="E10" s="75">
        <v>34.00623666502544</v>
      </c>
      <c r="F10" s="75">
        <v>33.014354066985646</v>
      </c>
      <c r="G10" s="75">
        <v>33.604954367666231</v>
      </c>
      <c r="H10" s="75">
        <v>32.227163872733492</v>
      </c>
      <c r="I10" s="75">
        <v>30.876726002329065</v>
      </c>
      <c r="J10" s="75">
        <v>30.602883355176935</v>
      </c>
      <c r="K10" s="75">
        <v>31.415715892656277</v>
      </c>
      <c r="L10" s="75">
        <v>28.63083813179782</v>
      </c>
      <c r="M10" s="75">
        <v>28.114917806114608</v>
      </c>
      <c r="N10" s="75">
        <v>25.892267019167214</v>
      </c>
    </row>
    <row r="11" spans="1:14" ht="15.5" x14ac:dyDescent="0.35">
      <c r="A11" s="129"/>
      <c r="B11" s="24" t="s">
        <v>54</v>
      </c>
      <c r="C11" s="34">
        <f>+C10-C9</f>
        <v>30.8557394133496</v>
      </c>
      <c r="D11" s="34">
        <f t="shared" ref="D11:N11" si="1">+D10-D9</f>
        <v>31.369491958574717</v>
      </c>
      <c r="E11" s="34">
        <f t="shared" si="1"/>
        <v>29.696111696905064</v>
      </c>
      <c r="F11" s="34">
        <f t="shared" si="1"/>
        <v>26.476087467897962</v>
      </c>
      <c r="G11" s="34">
        <f t="shared" si="1"/>
        <v>27.350206330188389</v>
      </c>
      <c r="H11" s="34">
        <f t="shared" si="1"/>
        <v>27.129522482928774</v>
      </c>
      <c r="I11" s="34">
        <f t="shared" si="1"/>
        <v>25.805682396253612</v>
      </c>
      <c r="J11" s="34">
        <f t="shared" si="1"/>
        <v>25.104258011512851</v>
      </c>
      <c r="K11" s="34">
        <f t="shared" si="1"/>
        <v>26.626774890434604</v>
      </c>
      <c r="L11" s="34">
        <f t="shared" si="1"/>
        <v>22.251327072426456</v>
      </c>
      <c r="M11" s="34">
        <f t="shared" si="1"/>
        <v>19.432146611948703</v>
      </c>
      <c r="N11" s="34">
        <f t="shared" si="1"/>
        <v>18.886049898172473</v>
      </c>
    </row>
    <row r="12" spans="1:14" ht="15.5" x14ac:dyDescent="0.35">
      <c r="A12" s="30" t="s">
        <v>1</v>
      </c>
      <c r="B12" s="31"/>
      <c r="C12" s="31">
        <v>2010</v>
      </c>
      <c r="D12" s="31">
        <v>2011</v>
      </c>
      <c r="E12" s="31">
        <v>2012</v>
      </c>
      <c r="F12" s="31">
        <v>2013</v>
      </c>
      <c r="G12" s="31">
        <v>2014</v>
      </c>
      <c r="H12" s="31">
        <v>2015</v>
      </c>
      <c r="I12" s="31">
        <v>2016</v>
      </c>
      <c r="J12" s="31">
        <v>2017</v>
      </c>
      <c r="K12" s="31">
        <v>2018</v>
      </c>
      <c r="L12" s="31">
        <v>2019</v>
      </c>
      <c r="M12" s="31">
        <v>2020</v>
      </c>
      <c r="N12" s="31">
        <v>2021</v>
      </c>
    </row>
    <row r="13" spans="1:14" ht="15.5" x14ac:dyDescent="0.35">
      <c r="A13" s="129" t="s">
        <v>35</v>
      </c>
      <c r="B13" s="21" t="s">
        <v>51</v>
      </c>
      <c r="C13" s="76">
        <v>0.12013888888888889</v>
      </c>
      <c r="D13" s="78"/>
      <c r="E13" s="78"/>
      <c r="F13" s="78"/>
      <c r="G13" s="78"/>
      <c r="H13" s="78"/>
      <c r="I13" s="78"/>
      <c r="J13" s="78"/>
      <c r="K13" s="78"/>
      <c r="L13" s="78"/>
      <c r="M13" s="78"/>
      <c r="N13" s="78"/>
    </row>
    <row r="14" spans="1:14" ht="15.5" x14ac:dyDescent="0.35">
      <c r="A14" s="129"/>
      <c r="B14" s="22" t="s">
        <v>52</v>
      </c>
      <c r="C14" s="76">
        <v>7.7083333333333337E-2</v>
      </c>
      <c r="D14" s="78"/>
      <c r="E14" s="78"/>
      <c r="F14" s="78"/>
      <c r="G14" s="78"/>
      <c r="H14" s="78"/>
      <c r="I14" s="78"/>
      <c r="J14" s="78"/>
      <c r="K14" s="78"/>
      <c r="L14" s="78"/>
      <c r="M14" s="78"/>
      <c r="N14" s="78"/>
    </row>
    <row r="15" spans="1:14" ht="15.5" x14ac:dyDescent="0.35">
      <c r="A15" s="129"/>
      <c r="B15" s="22" t="s">
        <v>53</v>
      </c>
      <c r="C15" s="76">
        <v>0.15833333333333333</v>
      </c>
      <c r="D15" s="78"/>
      <c r="E15" s="78"/>
      <c r="F15" s="78"/>
      <c r="G15" s="78"/>
      <c r="H15" s="78"/>
      <c r="I15" s="78"/>
      <c r="J15" s="78"/>
      <c r="K15" s="78"/>
      <c r="L15" s="78"/>
      <c r="M15" s="78"/>
      <c r="N15" s="78"/>
    </row>
    <row r="16" spans="1:14" ht="15.5" x14ac:dyDescent="0.35">
      <c r="A16" s="129"/>
      <c r="B16" s="24" t="s">
        <v>54</v>
      </c>
      <c r="C16" s="77">
        <f>+C15-C14</f>
        <v>8.1249999999999989E-2</v>
      </c>
      <c r="D16" s="78"/>
      <c r="E16" s="78"/>
      <c r="F16" s="78"/>
      <c r="G16" s="78"/>
      <c r="H16" s="78"/>
      <c r="I16" s="78"/>
      <c r="J16" s="78"/>
      <c r="K16" s="78"/>
      <c r="L16" s="78"/>
      <c r="M16" s="78"/>
      <c r="N16" s="78"/>
    </row>
    <row r="18" spans="3:4" x14ac:dyDescent="0.35">
      <c r="C18" s="79"/>
      <c r="D18" s="79"/>
    </row>
  </sheetData>
  <mergeCells count="4">
    <mergeCell ref="A3:A6"/>
    <mergeCell ref="A1:N1"/>
    <mergeCell ref="A8:A11"/>
    <mergeCell ref="A13:A16"/>
  </mergeCells>
  <conditionalFormatting sqref="C6:N6">
    <cfRule type="cellIs" dxfId="54" priority="3" operator="greaterThan">
      <formula>0</formula>
    </cfRule>
  </conditionalFormatting>
  <conditionalFormatting sqref="C11:N11">
    <cfRule type="cellIs" dxfId="53" priority="2" operator="greaterThan">
      <formula>0</formula>
    </cfRule>
  </conditionalFormatting>
  <conditionalFormatting sqref="C16">
    <cfRule type="cellIs" dxfId="52" priority="1" operator="greaterThan">
      <formula>0</formula>
    </cfRule>
  </conditionalFormatting>
  <hyperlinks>
    <hyperlink ref="A3:A6" location="Cuidados_F!A3" display="5.1. Porcentaje de ocupados/as a tiempo parcial por cuidado de niños/as, adultos/as enfermos/as, incapacitados/as o mayores" xr:uid="{D23D8CCD-C035-4DA6-AA82-654D8E0CEBC8}"/>
    <hyperlink ref="A8:A11" location="CUIDADOS!A7" display="5.2. Población inactiva cuya situación de inactividad es &quot;labores del hogar&quot; (%)" xr:uid="{2751AB16-C9C7-491E-91EF-CBAA3A565588}"/>
    <hyperlink ref="A13:A16" location="Cuidados_F!A11" display="5.3. Tiempo dedicado al hogar y la familia en un día promedio (horas y minutos)" xr:uid="{816669DB-ABA2-40CE-A946-FB22F5D7CC76}"/>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486CE-EF04-4EC9-B002-38E44F075BB7}">
  <dimension ref="A1"/>
  <sheetViews>
    <sheetView topLeftCell="A19" workbookViewId="0">
      <selection activeCell="L22" sqref="L22"/>
    </sheetView>
  </sheetViews>
  <sheetFormatPr baseColWidth="10" defaultColWidth="10.81640625" defaultRowHeight="14.5" x14ac:dyDescent="0.35"/>
  <cols>
    <col min="1" max="16384" width="10.81640625" style="55"/>
  </cols>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652C0-06F2-431D-ABBF-33CDF72089B8}">
  <dimension ref="A1:O13"/>
  <sheetViews>
    <sheetView workbookViewId="0">
      <selection activeCell="A11" sqref="A11"/>
    </sheetView>
  </sheetViews>
  <sheetFormatPr baseColWidth="10" defaultColWidth="10.81640625" defaultRowHeight="14.5" x14ac:dyDescent="0.35"/>
  <cols>
    <col min="1" max="16384" width="10.81640625" style="1"/>
  </cols>
  <sheetData>
    <row r="1" spans="1:15" ht="15.5" x14ac:dyDescent="0.35">
      <c r="A1" s="130" t="s">
        <v>58</v>
      </c>
      <c r="B1" s="131"/>
      <c r="C1" s="131"/>
      <c r="D1" s="131"/>
      <c r="E1" s="131"/>
      <c r="F1" s="131"/>
      <c r="G1" s="131"/>
      <c r="H1" s="131"/>
      <c r="I1" s="131"/>
      <c r="J1" s="131"/>
      <c r="K1" s="131"/>
      <c r="L1" s="131"/>
      <c r="M1" s="131"/>
      <c r="N1" s="131"/>
      <c r="O1" s="132"/>
    </row>
    <row r="2" spans="1:15" x14ac:dyDescent="0.35">
      <c r="A2" s="43"/>
      <c r="O2" s="44"/>
    </row>
    <row r="3" spans="1:15" x14ac:dyDescent="0.35">
      <c r="A3" s="45" t="s">
        <v>115</v>
      </c>
      <c r="O3" s="44"/>
    </row>
    <row r="4" spans="1:15" x14ac:dyDescent="0.35">
      <c r="A4" s="43" t="s">
        <v>79</v>
      </c>
      <c r="O4" s="44"/>
    </row>
    <row r="5" spans="1:15" x14ac:dyDescent="0.35">
      <c r="A5" s="43" t="s">
        <v>116</v>
      </c>
      <c r="O5" s="44"/>
    </row>
    <row r="7" spans="1:15" x14ac:dyDescent="0.35">
      <c r="A7" s="38" t="s">
        <v>34</v>
      </c>
    </row>
    <row r="8" spans="1:15" x14ac:dyDescent="0.35">
      <c r="A8" s="43" t="s">
        <v>79</v>
      </c>
    </row>
    <row r="9" spans="1:15" x14ac:dyDescent="0.35">
      <c r="A9" s="43" t="s">
        <v>117</v>
      </c>
    </row>
    <row r="11" spans="1:15" x14ac:dyDescent="0.35">
      <c r="A11" s="38" t="s">
        <v>35</v>
      </c>
    </row>
    <row r="12" spans="1:15" x14ac:dyDescent="0.35">
      <c r="A12" s="80" t="s">
        <v>118</v>
      </c>
    </row>
    <row r="13" spans="1:15" x14ac:dyDescent="0.35">
      <c r="A13" s="1" t="s">
        <v>119</v>
      </c>
    </row>
  </sheetData>
  <mergeCells count="1">
    <mergeCell ref="A1:O1"/>
  </mergeCells>
  <hyperlinks>
    <hyperlink ref="A12" r:id="rId1" xr:uid="{21CA835F-34EB-4686-8098-BBC870DC844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DDD7F-4048-4DA6-A128-56D69D8B9922}">
  <dimension ref="A1:P27"/>
  <sheetViews>
    <sheetView zoomScale="80" zoomScaleNormal="80" workbookViewId="0">
      <selection activeCell="A23" sqref="A23:A26"/>
    </sheetView>
  </sheetViews>
  <sheetFormatPr baseColWidth="10" defaultColWidth="44.54296875" defaultRowHeight="14.5" x14ac:dyDescent="0.35"/>
  <cols>
    <col min="1" max="1" width="50.54296875" style="52" customWidth="1"/>
    <col min="2" max="2" width="13.26953125" style="1" bestFit="1" customWidth="1"/>
    <col min="3" max="13" width="7.453125" style="1" bestFit="1" customWidth="1"/>
    <col min="14" max="14" width="11.54296875" style="1" bestFit="1" customWidth="1"/>
    <col min="15" max="15" width="5.54296875" style="1" bestFit="1" customWidth="1"/>
    <col min="16" max="31" width="12.81640625" style="1" customWidth="1"/>
    <col min="32" max="16384" width="44.54296875" style="1"/>
  </cols>
  <sheetData>
    <row r="1" spans="1:15" ht="26" x14ac:dyDescent="0.6">
      <c r="A1" s="100" t="s">
        <v>120</v>
      </c>
      <c r="B1" s="100"/>
      <c r="C1" s="100"/>
      <c r="D1" s="100"/>
      <c r="E1" s="100"/>
      <c r="F1" s="100"/>
      <c r="G1" s="100"/>
      <c r="H1" s="100"/>
      <c r="I1" s="100"/>
      <c r="J1" s="100"/>
      <c r="K1" s="100"/>
      <c r="L1" s="100"/>
      <c r="M1" s="100"/>
      <c r="N1" s="100"/>
    </row>
    <row r="2" spans="1:15" ht="15.5" x14ac:dyDescent="0.35">
      <c r="A2" s="30" t="s">
        <v>1</v>
      </c>
      <c r="B2" s="31"/>
      <c r="C2" s="31">
        <v>2010</v>
      </c>
      <c r="D2" s="31">
        <v>2011</v>
      </c>
      <c r="E2" s="31">
        <v>2012</v>
      </c>
      <c r="F2" s="31">
        <v>2013</v>
      </c>
      <c r="G2" s="31">
        <v>2014</v>
      </c>
      <c r="H2" s="31">
        <v>2015</v>
      </c>
      <c r="I2" s="31">
        <v>2016</v>
      </c>
      <c r="J2" s="31">
        <v>2017</v>
      </c>
      <c r="K2" s="31">
        <v>2018</v>
      </c>
      <c r="L2" s="31">
        <v>2019</v>
      </c>
      <c r="M2" s="31">
        <v>2020</v>
      </c>
      <c r="N2" s="31">
        <v>2021</v>
      </c>
      <c r="O2" s="2"/>
    </row>
    <row r="3" spans="1:15" s="38" customFormat="1" ht="15.5" x14ac:dyDescent="0.35">
      <c r="A3" s="101" t="s">
        <v>37</v>
      </c>
      <c r="B3" s="21" t="s">
        <v>121</v>
      </c>
      <c r="C3" s="82">
        <v>83.42</v>
      </c>
      <c r="D3" s="82">
        <v>83.53</v>
      </c>
      <c r="E3" s="82">
        <v>83.49</v>
      </c>
      <c r="F3" s="82">
        <v>83.98</v>
      </c>
      <c r="G3" s="82">
        <v>84.14</v>
      </c>
      <c r="H3" s="82">
        <v>83.82</v>
      </c>
      <c r="I3" s="82">
        <v>84.39</v>
      </c>
      <c r="J3" s="82">
        <v>84.29</v>
      </c>
      <c r="K3" s="82">
        <v>84.68</v>
      </c>
      <c r="L3" s="82">
        <v>84.98</v>
      </c>
      <c r="M3" s="82">
        <v>82.18</v>
      </c>
      <c r="N3" s="82">
        <v>84.55</v>
      </c>
      <c r="O3" s="3"/>
    </row>
    <row r="4" spans="1:15" ht="15.5" x14ac:dyDescent="0.35">
      <c r="A4" s="102"/>
      <c r="B4" s="22" t="s">
        <v>52</v>
      </c>
      <c r="C4" s="83">
        <v>80</v>
      </c>
      <c r="D4" s="83">
        <v>80.239999999999995</v>
      </c>
      <c r="E4" s="83">
        <v>80.34</v>
      </c>
      <c r="F4" s="83">
        <v>80.790000000000006</v>
      </c>
      <c r="G4" s="83">
        <v>81</v>
      </c>
      <c r="H4" s="83">
        <v>80.66</v>
      </c>
      <c r="I4" s="83">
        <v>81.3</v>
      </c>
      <c r="J4" s="83">
        <v>81.44</v>
      </c>
      <c r="K4" s="83">
        <v>81.62</v>
      </c>
      <c r="L4" s="83">
        <v>82.12</v>
      </c>
      <c r="M4" s="83">
        <v>79</v>
      </c>
      <c r="N4" s="83">
        <v>81.37</v>
      </c>
      <c r="O4" s="5"/>
    </row>
    <row r="5" spans="1:15" ht="15.5" x14ac:dyDescent="0.35">
      <c r="A5" s="102"/>
      <c r="B5" s="22" t="s">
        <v>53</v>
      </c>
      <c r="C5" s="83">
        <v>86.28</v>
      </c>
      <c r="D5" s="83">
        <v>86.25</v>
      </c>
      <c r="E5" s="83">
        <v>86.08</v>
      </c>
      <c r="F5" s="83">
        <v>86.59</v>
      </c>
      <c r="G5" s="83">
        <v>86.72</v>
      </c>
      <c r="H5" s="83">
        <v>86.46</v>
      </c>
      <c r="I5" s="83">
        <v>86.93</v>
      </c>
      <c r="J5" s="83">
        <v>86.63</v>
      </c>
      <c r="K5" s="83">
        <v>87.23</v>
      </c>
      <c r="L5" s="83">
        <v>87.32</v>
      </c>
      <c r="M5" s="83">
        <v>85</v>
      </c>
      <c r="N5" s="83">
        <v>87.22</v>
      </c>
      <c r="O5" s="5"/>
    </row>
    <row r="6" spans="1:15" s="51" customFormat="1" ht="15.5" x14ac:dyDescent="0.35">
      <c r="A6" s="102"/>
      <c r="B6" s="24" t="s">
        <v>122</v>
      </c>
      <c r="C6" s="84">
        <f>+C5-C4</f>
        <v>6.2800000000000011</v>
      </c>
      <c r="D6" s="84">
        <f t="shared" ref="D6:N6" si="0">+D5-D4</f>
        <v>6.0100000000000051</v>
      </c>
      <c r="E6" s="84">
        <f t="shared" si="0"/>
        <v>5.7399999999999949</v>
      </c>
      <c r="F6" s="84">
        <f t="shared" si="0"/>
        <v>5.7999999999999972</v>
      </c>
      <c r="G6" s="84">
        <f t="shared" si="0"/>
        <v>5.7199999999999989</v>
      </c>
      <c r="H6" s="84">
        <f t="shared" si="0"/>
        <v>5.7999999999999972</v>
      </c>
      <c r="I6" s="84">
        <f t="shared" si="0"/>
        <v>5.6300000000000097</v>
      </c>
      <c r="J6" s="84">
        <f t="shared" si="0"/>
        <v>5.1899999999999977</v>
      </c>
      <c r="K6" s="84">
        <f t="shared" si="0"/>
        <v>5.6099999999999994</v>
      </c>
      <c r="L6" s="84">
        <f t="shared" si="0"/>
        <v>5.1999999999999886</v>
      </c>
      <c r="M6" s="84">
        <f t="shared" si="0"/>
        <v>6</v>
      </c>
      <c r="N6" s="84">
        <f t="shared" si="0"/>
        <v>5.8499999999999943</v>
      </c>
      <c r="O6" s="6"/>
    </row>
    <row r="7" spans="1:15" ht="15.5" x14ac:dyDescent="0.35">
      <c r="A7" s="30" t="s">
        <v>1</v>
      </c>
      <c r="B7" s="31"/>
      <c r="C7" s="31">
        <v>2010</v>
      </c>
      <c r="D7" s="31">
        <v>2011</v>
      </c>
      <c r="E7" s="31">
        <v>2012</v>
      </c>
      <c r="F7" s="31">
        <v>2013</v>
      </c>
      <c r="G7" s="31">
        <v>2014</v>
      </c>
      <c r="H7" s="31">
        <v>2015</v>
      </c>
      <c r="I7" s="31">
        <v>2016</v>
      </c>
      <c r="J7" s="31">
        <v>2017</v>
      </c>
      <c r="K7" s="31">
        <v>2018</v>
      </c>
      <c r="L7" s="31">
        <v>2019</v>
      </c>
      <c r="M7" s="31">
        <v>2020</v>
      </c>
      <c r="N7" s="31">
        <v>2021</v>
      </c>
      <c r="O7" s="2"/>
    </row>
    <row r="8" spans="1:15" s="38" customFormat="1" ht="15.5" x14ac:dyDescent="0.35">
      <c r="A8" s="101" t="s">
        <v>38</v>
      </c>
      <c r="B8" s="21" t="s">
        <v>121</v>
      </c>
      <c r="C8" s="28"/>
      <c r="D8" s="28"/>
      <c r="E8" s="28">
        <f>(E9+E10)/2</f>
        <v>63.7</v>
      </c>
      <c r="F8" s="28"/>
      <c r="G8" s="28"/>
      <c r="H8" s="28"/>
      <c r="I8" s="28"/>
      <c r="J8" s="28">
        <v>61.95</v>
      </c>
      <c r="K8" s="28"/>
      <c r="L8" s="28"/>
      <c r="M8" s="28"/>
      <c r="N8" s="28">
        <v>62.582350322133983</v>
      </c>
      <c r="O8" s="3"/>
    </row>
    <row r="9" spans="1:15" ht="15.5" x14ac:dyDescent="0.35">
      <c r="A9" s="102"/>
      <c r="B9" s="22" t="s">
        <v>52</v>
      </c>
      <c r="C9" s="29"/>
      <c r="D9" s="29"/>
      <c r="E9" s="29">
        <v>64.08</v>
      </c>
      <c r="F9" s="29"/>
      <c r="G9" s="29"/>
      <c r="H9" s="29"/>
      <c r="I9" s="29"/>
      <c r="J9" s="29">
        <v>62.31</v>
      </c>
      <c r="K9" s="29"/>
      <c r="L9" s="29"/>
      <c r="M9" s="29"/>
      <c r="N9" s="29">
        <v>63.172283651197226</v>
      </c>
      <c r="O9" s="5"/>
    </row>
    <row r="10" spans="1:15" ht="15.5" x14ac:dyDescent="0.35">
      <c r="A10" s="102"/>
      <c r="B10" s="22" t="s">
        <v>53</v>
      </c>
      <c r="C10" s="29"/>
      <c r="D10" s="29"/>
      <c r="E10" s="29">
        <v>63.32</v>
      </c>
      <c r="F10" s="29"/>
      <c r="G10" s="29"/>
      <c r="H10" s="29"/>
      <c r="I10" s="29"/>
      <c r="J10" s="29">
        <v>61.65</v>
      </c>
      <c r="K10" s="29"/>
      <c r="L10" s="29"/>
      <c r="M10" s="29"/>
      <c r="N10" s="29">
        <v>61.990920863109864</v>
      </c>
      <c r="O10" s="5"/>
    </row>
    <row r="11" spans="1:15" s="51" customFormat="1" ht="15.5" x14ac:dyDescent="0.35">
      <c r="A11" s="102"/>
      <c r="B11" s="24" t="s">
        <v>122</v>
      </c>
      <c r="C11" s="34"/>
      <c r="D11" s="34"/>
      <c r="E11" s="34">
        <f>+E10-E9</f>
        <v>-0.75999999999999801</v>
      </c>
      <c r="F11" s="34"/>
      <c r="G11" s="34"/>
      <c r="H11" s="34"/>
      <c r="I11" s="34"/>
      <c r="J11" s="34">
        <f>+J10-J9</f>
        <v>-0.66000000000000369</v>
      </c>
      <c r="K11" s="34"/>
      <c r="L11" s="34"/>
      <c r="M11" s="34"/>
      <c r="N11" s="34">
        <f>+N10-N9</f>
        <v>-1.1813627880873625</v>
      </c>
      <c r="O11" s="6"/>
    </row>
    <row r="12" spans="1:15" ht="15.5" x14ac:dyDescent="0.35">
      <c r="A12" s="30" t="s">
        <v>1</v>
      </c>
      <c r="B12" s="31"/>
      <c r="C12" s="31">
        <v>2010</v>
      </c>
      <c r="D12" s="31">
        <v>2011</v>
      </c>
      <c r="E12" s="31">
        <v>2012</v>
      </c>
      <c r="F12" s="31">
        <v>2013</v>
      </c>
      <c r="G12" s="31">
        <v>2014</v>
      </c>
      <c r="H12" s="31">
        <v>2015</v>
      </c>
      <c r="I12" s="31">
        <v>2016</v>
      </c>
      <c r="J12" s="31">
        <v>2017</v>
      </c>
      <c r="K12" s="31">
        <v>2018</v>
      </c>
      <c r="L12" s="31">
        <v>2019</v>
      </c>
      <c r="M12" s="31">
        <v>2020</v>
      </c>
      <c r="N12" s="31">
        <v>2021</v>
      </c>
      <c r="O12" s="2"/>
    </row>
    <row r="13" spans="1:15" s="38" customFormat="1" ht="15.5" x14ac:dyDescent="0.35">
      <c r="A13" s="99" t="s">
        <v>123</v>
      </c>
      <c r="B13" s="21" t="s">
        <v>121</v>
      </c>
      <c r="C13" s="28"/>
      <c r="D13" s="28"/>
      <c r="E13" s="28"/>
      <c r="F13" s="28">
        <v>74.31</v>
      </c>
      <c r="G13" s="28"/>
      <c r="H13" s="28"/>
      <c r="I13" s="28"/>
      <c r="J13" s="28">
        <v>72.349999999999994</v>
      </c>
      <c r="K13" s="28"/>
      <c r="L13" s="28"/>
      <c r="M13" s="28"/>
      <c r="N13" s="28">
        <f>0.715320399693205*100</f>
        <v>71.532039969320508</v>
      </c>
      <c r="O13" s="7"/>
    </row>
    <row r="14" spans="1:15" ht="15.5" x14ac:dyDescent="0.35">
      <c r="A14" s="99"/>
      <c r="B14" s="22" t="s">
        <v>52</v>
      </c>
      <c r="C14" s="29"/>
      <c r="D14" s="29"/>
      <c r="E14" s="29"/>
      <c r="F14" s="29">
        <v>79.03</v>
      </c>
      <c r="G14" s="29"/>
      <c r="H14" s="29"/>
      <c r="I14" s="29"/>
      <c r="J14" s="29">
        <v>77.400000000000006</v>
      </c>
      <c r="K14" s="29"/>
      <c r="L14" s="29"/>
      <c r="M14" s="29"/>
      <c r="N14" s="29">
        <f>0.766571487846484*100</f>
        <v>76.657148784648399</v>
      </c>
      <c r="O14" s="8"/>
    </row>
    <row r="15" spans="1:15" ht="15.5" x14ac:dyDescent="0.35">
      <c r="A15" s="99"/>
      <c r="B15" s="22" t="s">
        <v>53</v>
      </c>
      <c r="C15" s="29"/>
      <c r="D15" s="29"/>
      <c r="E15" s="29"/>
      <c r="F15" s="29">
        <v>70.23</v>
      </c>
      <c r="G15" s="29"/>
      <c r="H15" s="29"/>
      <c r="I15" s="29"/>
      <c r="J15" s="29">
        <v>68</v>
      </c>
      <c r="K15" s="29"/>
      <c r="L15" s="29"/>
      <c r="M15" s="29"/>
      <c r="N15" s="29">
        <f>0.671589673425218*100</f>
        <v>67.158967342521805</v>
      </c>
      <c r="O15" s="8"/>
    </row>
    <row r="16" spans="1:15" s="51" customFormat="1" ht="15.5" x14ac:dyDescent="0.35">
      <c r="A16" s="99"/>
      <c r="B16" s="24" t="s">
        <v>54</v>
      </c>
      <c r="C16" s="34"/>
      <c r="D16" s="34"/>
      <c r="E16" s="34"/>
      <c r="F16" s="34">
        <f>+F15-F14</f>
        <v>-8.7999999999999972</v>
      </c>
      <c r="G16" s="34"/>
      <c r="H16" s="34"/>
      <c r="I16" s="34"/>
      <c r="J16" s="34">
        <f>+J15-J14</f>
        <v>-9.4000000000000057</v>
      </c>
      <c r="K16" s="34"/>
      <c r="L16" s="34"/>
      <c r="M16" s="34"/>
      <c r="N16" s="34">
        <f>+N15-N14</f>
        <v>-9.4981814421265938</v>
      </c>
      <c r="O16" s="6"/>
    </row>
    <row r="17" spans="1:16" ht="15.5" x14ac:dyDescent="0.35">
      <c r="A17" s="30" t="s">
        <v>1</v>
      </c>
      <c r="B17" s="31"/>
      <c r="C17" s="31">
        <v>2010</v>
      </c>
      <c r="D17" s="31">
        <v>2011</v>
      </c>
      <c r="E17" s="31">
        <v>2012</v>
      </c>
      <c r="F17" s="31">
        <v>2013</v>
      </c>
      <c r="G17" s="31">
        <v>2014</v>
      </c>
      <c r="H17" s="31">
        <v>2015</v>
      </c>
      <c r="I17" s="31">
        <v>2016</v>
      </c>
      <c r="J17" s="31">
        <v>2017</v>
      </c>
      <c r="K17" s="31">
        <v>2018</v>
      </c>
      <c r="L17" s="31">
        <v>2019</v>
      </c>
      <c r="M17" s="31">
        <v>2020</v>
      </c>
      <c r="N17" s="31">
        <v>2021</v>
      </c>
      <c r="O17" s="2"/>
    </row>
    <row r="18" spans="1:16" s="38" customFormat="1" ht="15.5" x14ac:dyDescent="0.35">
      <c r="A18" s="99" t="s">
        <v>40</v>
      </c>
      <c r="B18" s="21" t="s">
        <v>121</v>
      </c>
      <c r="C18" s="28"/>
      <c r="D18" s="28"/>
      <c r="E18" s="28"/>
      <c r="F18" s="28">
        <v>69.7</v>
      </c>
      <c r="G18" s="28"/>
      <c r="H18" s="28"/>
      <c r="I18" s="28"/>
      <c r="J18" s="28">
        <v>72.2</v>
      </c>
      <c r="K18" s="28"/>
      <c r="L18" s="28"/>
      <c r="M18" s="28"/>
      <c r="N18" s="28">
        <f>0.694376659362259*100</f>
        <v>69.437665936225898</v>
      </c>
      <c r="O18" s="7"/>
      <c r="P18" s="7"/>
    </row>
    <row r="19" spans="1:16" ht="15.5" x14ac:dyDescent="0.35">
      <c r="A19" s="99"/>
      <c r="B19" s="22" t="s">
        <v>52</v>
      </c>
      <c r="C19" s="29"/>
      <c r="D19" s="29"/>
      <c r="E19" s="29"/>
      <c r="F19" s="29">
        <v>64.52</v>
      </c>
      <c r="G19" s="29"/>
      <c r="H19" s="29"/>
      <c r="I19" s="29"/>
      <c r="J19" s="29">
        <v>66.8</v>
      </c>
      <c r="K19" s="29"/>
      <c r="L19" s="29"/>
      <c r="M19" s="29"/>
      <c r="N19" s="29">
        <f>0.634147437745915*100</f>
        <v>63.4147437745915</v>
      </c>
      <c r="O19" s="8"/>
      <c r="P19" s="7"/>
    </row>
    <row r="20" spans="1:16" ht="15.5" x14ac:dyDescent="0.35">
      <c r="A20" s="99"/>
      <c r="B20" s="22" t="s">
        <v>53</v>
      </c>
      <c r="C20" s="29"/>
      <c r="D20" s="29"/>
      <c r="E20" s="29"/>
      <c r="F20" s="29">
        <v>74.19</v>
      </c>
      <c r="G20" s="29"/>
      <c r="H20" s="29"/>
      <c r="I20" s="29"/>
      <c r="J20" s="29">
        <v>76.7</v>
      </c>
      <c r="K20" s="29"/>
      <c r="L20" s="29"/>
      <c r="M20" s="29"/>
      <c r="N20" s="29">
        <f>0.746326193411018*100</f>
        <v>74.632619341101801</v>
      </c>
      <c r="O20" s="8"/>
    </row>
    <row r="21" spans="1:16" s="51" customFormat="1" ht="15.5" x14ac:dyDescent="0.35">
      <c r="A21" s="99"/>
      <c r="B21" s="24" t="s">
        <v>54</v>
      </c>
      <c r="C21" s="34"/>
      <c r="D21" s="34"/>
      <c r="E21" s="34"/>
      <c r="F21" s="25">
        <f>+F20-F19</f>
        <v>9.6700000000000017</v>
      </c>
      <c r="G21" s="34"/>
      <c r="H21" s="34"/>
      <c r="I21" s="34"/>
      <c r="J21" s="25">
        <f>+J20-J19</f>
        <v>9.9000000000000057</v>
      </c>
      <c r="K21" s="34"/>
      <c r="L21" s="34"/>
      <c r="M21" s="34"/>
      <c r="N21" s="25">
        <f>+N20-N19</f>
        <v>11.217875566510301</v>
      </c>
      <c r="O21" s="6"/>
    </row>
    <row r="22" spans="1:16" ht="15.5" x14ac:dyDescent="0.35">
      <c r="A22" s="30" t="s">
        <v>1</v>
      </c>
      <c r="B22" s="31"/>
      <c r="C22" s="31">
        <v>2010</v>
      </c>
      <c r="D22" s="31">
        <v>2011</v>
      </c>
      <c r="E22" s="31">
        <v>2012</v>
      </c>
      <c r="F22" s="31">
        <v>2013</v>
      </c>
      <c r="G22" s="31">
        <v>2014</v>
      </c>
      <c r="H22" s="31">
        <v>2015</v>
      </c>
      <c r="I22" s="31">
        <v>2016</v>
      </c>
      <c r="J22" s="31">
        <v>2017</v>
      </c>
      <c r="K22" s="31">
        <v>2018</v>
      </c>
      <c r="L22" s="31">
        <v>2019</v>
      </c>
      <c r="M22" s="31">
        <v>2020</v>
      </c>
      <c r="N22" s="31">
        <v>2021</v>
      </c>
      <c r="O22" s="2"/>
    </row>
    <row r="23" spans="1:16" s="38" customFormat="1" ht="15.5" x14ac:dyDescent="0.35">
      <c r="A23" s="99" t="s">
        <v>41</v>
      </c>
      <c r="B23" s="21" t="s">
        <v>121</v>
      </c>
      <c r="C23" s="28"/>
      <c r="D23" s="28"/>
      <c r="E23" s="28"/>
      <c r="F23" s="28">
        <v>19.5</v>
      </c>
      <c r="G23" s="28"/>
      <c r="H23" s="28"/>
      <c r="I23" s="28"/>
      <c r="J23" s="28">
        <v>21</v>
      </c>
      <c r="K23" s="28"/>
      <c r="L23" s="28"/>
      <c r="M23" s="28"/>
      <c r="N23" s="28">
        <v>24.569631105109618</v>
      </c>
      <c r="O23" s="7"/>
    </row>
    <row r="24" spans="1:16" ht="15.5" x14ac:dyDescent="0.35">
      <c r="A24" s="99"/>
      <c r="B24" s="22" t="s">
        <v>52</v>
      </c>
      <c r="C24" s="29"/>
      <c r="D24" s="29"/>
      <c r="E24" s="29"/>
      <c r="F24" s="29">
        <v>14.9</v>
      </c>
      <c r="G24" s="29"/>
      <c r="H24" s="29"/>
      <c r="I24" s="29"/>
      <c r="J24" s="29">
        <v>16.7</v>
      </c>
      <c r="K24" s="29"/>
      <c r="L24" s="29"/>
      <c r="M24" s="29"/>
      <c r="N24" s="29">
        <v>18.458815844800885</v>
      </c>
      <c r="O24" s="8"/>
    </row>
    <row r="25" spans="1:16" ht="15.5" x14ac:dyDescent="0.35">
      <c r="A25" s="99"/>
      <c r="B25" s="22" t="s">
        <v>53</v>
      </c>
      <c r="C25" s="29"/>
      <c r="D25" s="29"/>
      <c r="E25" s="29"/>
      <c r="F25" s="29">
        <v>23.6</v>
      </c>
      <c r="G25" s="29"/>
      <c r="H25" s="29"/>
      <c r="I25" s="29"/>
      <c r="J25" s="29">
        <v>24.6</v>
      </c>
      <c r="K25" s="29"/>
      <c r="L25" s="29"/>
      <c r="M25" s="29"/>
      <c r="N25" s="29">
        <v>29.693094538678089</v>
      </c>
      <c r="O25" s="8"/>
    </row>
    <row r="26" spans="1:16" s="51" customFormat="1" ht="15.5" x14ac:dyDescent="0.35">
      <c r="A26" s="99"/>
      <c r="B26" s="24" t="s">
        <v>54</v>
      </c>
      <c r="C26" s="34"/>
      <c r="D26" s="34"/>
      <c r="E26" s="34"/>
      <c r="F26" s="25">
        <f>+F25-F24</f>
        <v>8.7000000000000011</v>
      </c>
      <c r="G26" s="34"/>
      <c r="H26" s="34"/>
      <c r="I26" s="34"/>
      <c r="J26" s="25">
        <f>+J25-J24</f>
        <v>7.9000000000000021</v>
      </c>
      <c r="K26" s="34"/>
      <c r="L26" s="34"/>
      <c r="M26" s="34"/>
      <c r="N26" s="25">
        <f>+N25-N24</f>
        <v>11.234278693877204</v>
      </c>
      <c r="O26" s="6"/>
    </row>
    <row r="27" spans="1:16" x14ac:dyDescent="0.35">
      <c r="N27" s="53"/>
    </row>
  </sheetData>
  <mergeCells count="6">
    <mergeCell ref="A23:A26"/>
    <mergeCell ref="A1:N1"/>
    <mergeCell ref="A13:A16"/>
    <mergeCell ref="A18:A21"/>
    <mergeCell ref="A8:A11"/>
    <mergeCell ref="A3:A6"/>
  </mergeCells>
  <conditionalFormatting sqref="C6:N6">
    <cfRule type="cellIs" dxfId="51" priority="147" operator="lessThan">
      <formula>0</formula>
    </cfRule>
    <cfRule type="cellIs" dxfId="50" priority="148" operator="greaterThan">
      <formula>0</formula>
    </cfRule>
  </conditionalFormatting>
  <conditionalFormatting sqref="C11:N11">
    <cfRule type="cellIs" dxfId="49" priority="145" operator="lessThan">
      <formula>0</formula>
    </cfRule>
    <cfRule type="cellIs" dxfId="48" priority="146" operator="greaterThan">
      <formula>0</formula>
    </cfRule>
  </conditionalFormatting>
  <conditionalFormatting sqref="C16:N16">
    <cfRule type="cellIs" dxfId="47" priority="143" operator="lessThan">
      <formula>0</formula>
    </cfRule>
    <cfRule type="cellIs" dxfId="46" priority="144" operator="greaterThan">
      <formula>0</formula>
    </cfRule>
  </conditionalFormatting>
  <conditionalFormatting sqref="C21:E21 G21:I21 K21:M21">
    <cfRule type="cellIs" dxfId="45" priority="133" operator="lessThan">
      <formula>0</formula>
    </cfRule>
    <cfRule type="cellIs" dxfId="44" priority="134" operator="greaterThan">
      <formula>0</formula>
    </cfRule>
  </conditionalFormatting>
  <conditionalFormatting sqref="F21">
    <cfRule type="cellIs" dxfId="43" priority="131" operator="lessThan">
      <formula>0</formula>
    </cfRule>
    <cfRule type="cellIs" dxfId="42" priority="132" operator="greaterThan">
      <formula>0</formula>
    </cfRule>
  </conditionalFormatting>
  <conditionalFormatting sqref="J21">
    <cfRule type="cellIs" dxfId="41" priority="129" operator="lessThan">
      <formula>0</formula>
    </cfRule>
    <cfRule type="cellIs" dxfId="40" priority="130" operator="greaterThan">
      <formula>0</formula>
    </cfRule>
  </conditionalFormatting>
  <conditionalFormatting sqref="N21">
    <cfRule type="cellIs" dxfId="39" priority="127" operator="lessThan">
      <formula>0</formula>
    </cfRule>
    <cfRule type="cellIs" dxfId="38" priority="128" operator="greaterThan">
      <formula>0</formula>
    </cfRule>
  </conditionalFormatting>
  <conditionalFormatting sqref="C26:E26 G26:I26 K26:M26">
    <cfRule type="cellIs" dxfId="37" priority="117" operator="lessThan">
      <formula>0</formula>
    </cfRule>
    <cfRule type="cellIs" dxfId="36" priority="118" operator="greaterThan">
      <formula>0</formula>
    </cfRule>
  </conditionalFormatting>
  <conditionalFormatting sqref="F26">
    <cfRule type="cellIs" dxfId="35" priority="115" operator="lessThan">
      <formula>0</formula>
    </cfRule>
    <cfRule type="cellIs" dxfId="34" priority="116" operator="greaterThan">
      <formula>0</formula>
    </cfRule>
  </conditionalFormatting>
  <conditionalFormatting sqref="J26">
    <cfRule type="cellIs" dxfId="33" priority="113" operator="lessThan">
      <formula>0</formula>
    </cfRule>
    <cfRule type="cellIs" dxfId="32" priority="114" operator="greaterThan">
      <formula>0</formula>
    </cfRule>
  </conditionalFormatting>
  <conditionalFormatting sqref="N26">
    <cfRule type="cellIs" dxfId="31" priority="111" operator="lessThan">
      <formula>0</formula>
    </cfRule>
    <cfRule type="cellIs" dxfId="30" priority="112" operator="greaterThan">
      <formula>0</formula>
    </cfRule>
  </conditionalFormatting>
  <hyperlinks>
    <hyperlink ref="A3:A6" location="Salud_F!A3" display="6.1. Esperanza de vida al nacer" xr:uid="{C823EA53-CEE9-4789-829B-001DB460EDB1}"/>
    <hyperlink ref="A8:A11" location="Salud_F!A7" display="6.2. Esperanza de vida en buena salud" xr:uid="{A372AED7-6773-42DA-8FBB-B59F1341665A}"/>
    <hyperlink ref="A13:A16" location="Salud_F!A12" display="6.3.Estado de salud percibida " xr:uid="{27D978FE-1148-41B0-8598-D8974C26F8E5}"/>
    <hyperlink ref="A18:A21" location="Salud_F!A16" display="6.4. Población que padece algún problema crónico de salud" xr:uid="{17E2E482-03AD-406D-A2DD-973198158557}"/>
    <hyperlink ref="A23:A26" location="Salud_F!A20" display="6.5. Población con riesgo de mala salud mental" xr:uid="{C2BEC14B-C95D-44E9-AD72-EB6A20CE3C06}"/>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7958A-99C0-41BA-90E6-18A35B50CB72}">
  <dimension ref="A1"/>
  <sheetViews>
    <sheetView topLeftCell="A37" zoomScale="85" zoomScaleNormal="85" workbookViewId="0">
      <selection activeCell="M40" sqref="M40"/>
    </sheetView>
  </sheetViews>
  <sheetFormatPr baseColWidth="10" defaultColWidth="10.81640625" defaultRowHeight="14.5" x14ac:dyDescent="0.35"/>
  <cols>
    <col min="1" max="16384" width="10.81640625" style="56"/>
  </cols>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1EBB9-B55E-4DE4-975E-117C67283789}">
  <dimension ref="A1:O24"/>
  <sheetViews>
    <sheetView workbookViewId="0">
      <selection activeCell="A4" sqref="A4"/>
    </sheetView>
  </sheetViews>
  <sheetFormatPr baseColWidth="10" defaultColWidth="11.453125" defaultRowHeight="14.5" x14ac:dyDescent="0.35"/>
  <sheetData>
    <row r="1" spans="1:15" ht="15.5" x14ac:dyDescent="0.35">
      <c r="A1" s="130" t="s">
        <v>58</v>
      </c>
      <c r="B1" s="131"/>
      <c r="C1" s="131"/>
      <c r="D1" s="131"/>
      <c r="E1" s="131"/>
      <c r="F1" s="131"/>
      <c r="G1" s="131"/>
      <c r="H1" s="131"/>
      <c r="I1" s="131"/>
      <c r="J1" s="131"/>
      <c r="K1" s="131"/>
      <c r="L1" s="131"/>
      <c r="M1" s="131"/>
      <c r="N1" s="131"/>
      <c r="O1" s="132"/>
    </row>
    <row r="2" spans="1:15" x14ac:dyDescent="0.35">
      <c r="A2" s="43"/>
      <c r="B2" s="1"/>
      <c r="C2" s="1"/>
      <c r="D2" s="1"/>
      <c r="E2" s="1"/>
      <c r="F2" s="1"/>
      <c r="G2" s="1"/>
      <c r="H2" s="1"/>
      <c r="I2" s="1"/>
      <c r="J2" s="1"/>
      <c r="K2" s="1"/>
      <c r="L2" s="1"/>
      <c r="M2" s="1"/>
      <c r="N2" s="1"/>
      <c r="O2" s="44"/>
    </row>
    <row r="3" spans="1:15" x14ac:dyDescent="0.35">
      <c r="A3" s="45" t="s">
        <v>37</v>
      </c>
      <c r="B3" s="1"/>
      <c r="C3" s="1"/>
      <c r="D3" s="1"/>
      <c r="E3" s="1"/>
      <c r="F3" s="1"/>
      <c r="G3" s="1"/>
      <c r="H3" s="1"/>
      <c r="I3" s="1"/>
      <c r="J3" s="1"/>
      <c r="K3" s="1"/>
      <c r="L3" s="1"/>
      <c r="M3" s="1"/>
      <c r="N3" s="1"/>
      <c r="O3" s="44"/>
    </row>
    <row r="4" spans="1:15" x14ac:dyDescent="0.35">
      <c r="A4" s="43" t="s">
        <v>158</v>
      </c>
      <c r="B4" s="1"/>
      <c r="C4" s="1"/>
      <c r="D4" s="1"/>
      <c r="E4" s="1"/>
      <c r="F4" s="1"/>
      <c r="G4" s="1"/>
      <c r="H4" s="1"/>
      <c r="I4" s="1"/>
      <c r="J4" s="1"/>
      <c r="K4" s="1"/>
      <c r="L4" s="1"/>
      <c r="M4" s="1"/>
      <c r="N4" s="1"/>
      <c r="O4" s="44"/>
    </row>
    <row r="5" spans="1:15" x14ac:dyDescent="0.35">
      <c r="A5" s="43" t="s">
        <v>124</v>
      </c>
      <c r="B5" s="1"/>
      <c r="C5" s="1"/>
      <c r="D5" s="1"/>
      <c r="E5" s="1"/>
      <c r="F5" s="1"/>
      <c r="G5" s="1"/>
      <c r="H5" s="1"/>
      <c r="I5" s="1"/>
      <c r="J5" s="1"/>
      <c r="K5" s="1"/>
      <c r="L5" s="1"/>
      <c r="M5" s="1"/>
      <c r="N5" s="1"/>
      <c r="O5" s="44"/>
    </row>
    <row r="6" spans="1:15" x14ac:dyDescent="0.35">
      <c r="A6" s="43"/>
      <c r="B6" s="1"/>
      <c r="C6" s="1"/>
      <c r="D6" s="1"/>
      <c r="E6" s="1"/>
      <c r="F6" s="1"/>
      <c r="G6" s="1"/>
      <c r="H6" s="1"/>
      <c r="I6" s="1"/>
      <c r="J6" s="1"/>
      <c r="K6" s="1"/>
      <c r="L6" s="1"/>
      <c r="M6" s="1"/>
      <c r="N6" s="1"/>
      <c r="O6" s="44"/>
    </row>
    <row r="7" spans="1:15" x14ac:dyDescent="0.35">
      <c r="A7" s="45" t="s">
        <v>38</v>
      </c>
      <c r="B7" s="1"/>
      <c r="C7" s="1"/>
      <c r="D7" s="1"/>
      <c r="E7" s="1"/>
      <c r="F7" s="1"/>
      <c r="G7" s="1"/>
      <c r="H7" s="1"/>
      <c r="I7" s="1"/>
      <c r="J7" s="1"/>
      <c r="K7" s="1"/>
      <c r="L7" s="1"/>
      <c r="M7" s="1"/>
      <c r="N7" s="1"/>
      <c r="O7" s="44"/>
    </row>
    <row r="8" spans="1:15" x14ac:dyDescent="0.35">
      <c r="A8" s="43" t="s">
        <v>158</v>
      </c>
      <c r="B8" s="1"/>
      <c r="C8" s="1"/>
      <c r="D8" s="1"/>
      <c r="E8" s="1"/>
      <c r="F8" s="1"/>
      <c r="G8" s="1"/>
      <c r="H8" s="1"/>
      <c r="I8" s="1"/>
      <c r="J8" s="1"/>
      <c r="K8" s="1"/>
      <c r="L8" s="1"/>
      <c r="M8" s="1"/>
      <c r="N8" s="1"/>
      <c r="O8" s="44"/>
    </row>
    <row r="9" spans="1:15" x14ac:dyDescent="0.35">
      <c r="A9" s="43" t="s">
        <v>125</v>
      </c>
      <c r="B9" s="1"/>
      <c r="C9" s="1"/>
      <c r="D9" s="1"/>
      <c r="E9" s="1"/>
      <c r="F9" s="1"/>
      <c r="G9" s="1"/>
      <c r="H9" s="1"/>
      <c r="I9" s="1"/>
      <c r="J9" s="1"/>
      <c r="K9" s="1"/>
      <c r="L9" s="1"/>
      <c r="M9" s="1"/>
      <c r="N9" s="1"/>
      <c r="O9" s="44"/>
    </row>
    <row r="10" spans="1:15" x14ac:dyDescent="0.35">
      <c r="A10" s="43" t="s">
        <v>126</v>
      </c>
      <c r="B10" s="1"/>
      <c r="C10" s="1"/>
      <c r="D10" s="1"/>
      <c r="E10" s="1"/>
      <c r="F10" s="1"/>
      <c r="G10" s="1"/>
      <c r="H10" s="1"/>
      <c r="I10" s="1"/>
      <c r="J10" s="1"/>
      <c r="K10" s="1"/>
      <c r="L10" s="1"/>
      <c r="M10" s="1"/>
      <c r="N10" s="1"/>
      <c r="O10" s="44"/>
    </row>
    <row r="11" spans="1:15" x14ac:dyDescent="0.35">
      <c r="A11" s="43"/>
      <c r="B11" s="1"/>
      <c r="C11" s="1"/>
      <c r="D11" s="1"/>
      <c r="E11" s="1"/>
      <c r="F11" s="1"/>
      <c r="G11" s="1"/>
      <c r="H11" s="1"/>
      <c r="I11" s="1"/>
      <c r="J11" s="1"/>
      <c r="K11" s="1"/>
      <c r="L11" s="1"/>
      <c r="M11" s="1"/>
      <c r="N11" s="1"/>
      <c r="O11" s="44"/>
    </row>
    <row r="12" spans="1:15" x14ac:dyDescent="0.35">
      <c r="A12" s="45" t="s">
        <v>127</v>
      </c>
      <c r="B12" s="1"/>
      <c r="C12" s="1"/>
      <c r="D12" s="1"/>
      <c r="E12" s="1"/>
      <c r="F12" s="1"/>
      <c r="G12" s="1"/>
      <c r="H12" s="1"/>
      <c r="I12" s="1"/>
      <c r="J12" s="1"/>
      <c r="K12" s="1"/>
      <c r="L12" s="1"/>
      <c r="M12" s="1"/>
      <c r="N12" s="1"/>
      <c r="O12" s="44"/>
    </row>
    <row r="13" spans="1:15" x14ac:dyDescent="0.35">
      <c r="A13" s="43" t="s">
        <v>158</v>
      </c>
      <c r="B13" s="1"/>
      <c r="C13" s="1"/>
      <c r="D13" s="1"/>
      <c r="E13" s="1"/>
      <c r="F13" s="1"/>
      <c r="G13" s="1"/>
      <c r="H13" s="1"/>
      <c r="I13" s="1"/>
      <c r="J13" s="1"/>
      <c r="K13" s="1"/>
      <c r="L13" s="1"/>
      <c r="M13" s="1"/>
      <c r="N13" s="1"/>
      <c r="O13" s="44"/>
    </row>
    <row r="14" spans="1:15" x14ac:dyDescent="0.35">
      <c r="A14" s="43" t="s">
        <v>128</v>
      </c>
      <c r="B14" s="1"/>
      <c r="C14" s="1"/>
      <c r="D14" s="1"/>
      <c r="E14" s="1"/>
      <c r="F14" s="1"/>
      <c r="G14" s="1"/>
      <c r="H14" s="1"/>
      <c r="I14" s="1"/>
      <c r="J14" s="1"/>
      <c r="K14" s="1"/>
      <c r="L14" s="1"/>
      <c r="M14" s="1"/>
      <c r="N14" s="1"/>
      <c r="O14" s="44"/>
    </row>
    <row r="15" spans="1:15" x14ac:dyDescent="0.35">
      <c r="A15" s="43"/>
      <c r="B15" s="1"/>
      <c r="C15" s="1"/>
      <c r="D15" s="1"/>
      <c r="E15" s="1"/>
      <c r="F15" s="1"/>
      <c r="G15" s="1"/>
      <c r="H15" s="1"/>
      <c r="I15" s="1"/>
      <c r="J15" s="1"/>
      <c r="K15" s="1"/>
      <c r="L15" s="1"/>
      <c r="M15" s="1"/>
      <c r="N15" s="1"/>
      <c r="O15" s="44"/>
    </row>
    <row r="16" spans="1:15" x14ac:dyDescent="0.35">
      <c r="A16" s="45" t="s">
        <v>40</v>
      </c>
      <c r="B16" s="1"/>
      <c r="C16" s="1"/>
      <c r="D16" s="1"/>
      <c r="E16" s="1"/>
      <c r="F16" s="1"/>
      <c r="G16" s="1"/>
      <c r="H16" s="1"/>
      <c r="I16" s="1"/>
      <c r="J16" s="1"/>
      <c r="K16" s="1"/>
      <c r="L16" s="1"/>
      <c r="M16" s="1"/>
      <c r="N16" s="1"/>
      <c r="O16" s="44"/>
    </row>
    <row r="17" spans="1:15" x14ac:dyDescent="0.35">
      <c r="A17" s="43" t="s">
        <v>158</v>
      </c>
      <c r="B17" s="1"/>
      <c r="C17" s="1"/>
      <c r="D17" s="1"/>
      <c r="E17" s="1"/>
      <c r="F17" s="1"/>
      <c r="G17" s="1"/>
      <c r="H17" s="1"/>
      <c r="I17" s="1"/>
      <c r="J17" s="1"/>
      <c r="K17" s="1"/>
      <c r="L17" s="1"/>
      <c r="M17" s="1"/>
      <c r="N17" s="1"/>
      <c r="O17" s="44"/>
    </row>
    <row r="18" spans="1:15" x14ac:dyDescent="0.35">
      <c r="A18" s="43" t="s">
        <v>129</v>
      </c>
      <c r="B18" s="1"/>
      <c r="C18" s="1"/>
      <c r="D18" s="1"/>
      <c r="E18" s="1"/>
      <c r="F18" s="1"/>
      <c r="G18" s="1"/>
      <c r="H18" s="1"/>
      <c r="I18" s="1"/>
      <c r="J18" s="1"/>
      <c r="K18" s="1"/>
      <c r="L18" s="1"/>
      <c r="M18" s="1"/>
      <c r="N18" s="1"/>
      <c r="O18" s="44"/>
    </row>
    <row r="19" spans="1:15" x14ac:dyDescent="0.35">
      <c r="A19" s="43"/>
      <c r="B19" s="1"/>
      <c r="C19" s="1"/>
      <c r="D19" s="1"/>
      <c r="E19" s="1"/>
      <c r="F19" s="1"/>
      <c r="G19" s="1"/>
      <c r="H19" s="1"/>
      <c r="I19" s="1"/>
      <c r="J19" s="1"/>
      <c r="K19" s="1"/>
      <c r="L19" s="1"/>
      <c r="M19" s="1"/>
      <c r="N19" s="1"/>
      <c r="O19" s="44"/>
    </row>
    <row r="20" spans="1:15" x14ac:dyDescent="0.35">
      <c r="A20" s="45" t="s">
        <v>41</v>
      </c>
      <c r="B20" s="1"/>
      <c r="C20" s="1"/>
      <c r="D20" s="1"/>
      <c r="E20" s="1"/>
      <c r="F20" s="1"/>
      <c r="G20" s="1"/>
      <c r="H20" s="1"/>
      <c r="I20" s="1"/>
      <c r="J20" s="1"/>
      <c r="K20" s="1"/>
      <c r="L20" s="1"/>
      <c r="M20" s="1"/>
      <c r="N20" s="1"/>
      <c r="O20" s="44"/>
    </row>
    <row r="21" spans="1:15" x14ac:dyDescent="0.35">
      <c r="A21" s="43" t="s">
        <v>158</v>
      </c>
      <c r="B21" s="1"/>
      <c r="C21" s="1"/>
      <c r="D21" s="1"/>
      <c r="E21" s="1"/>
      <c r="F21" s="1"/>
      <c r="G21" s="1"/>
      <c r="H21" s="1"/>
      <c r="I21" s="1"/>
      <c r="J21" s="1"/>
      <c r="K21" s="1"/>
      <c r="L21" s="1"/>
      <c r="M21" s="1"/>
      <c r="N21" s="1"/>
      <c r="O21" s="44"/>
    </row>
    <row r="22" spans="1:15" ht="31.5" customHeight="1" x14ac:dyDescent="0.35">
      <c r="A22" s="116" t="s">
        <v>130</v>
      </c>
      <c r="B22" s="117"/>
      <c r="C22" s="117"/>
      <c r="D22" s="117"/>
      <c r="E22" s="117"/>
      <c r="F22" s="117"/>
      <c r="G22" s="117"/>
      <c r="H22" s="117"/>
      <c r="I22" s="117"/>
      <c r="J22" s="117"/>
      <c r="K22" s="117"/>
      <c r="L22" s="117"/>
      <c r="M22" s="117"/>
      <c r="N22" s="117"/>
      <c r="O22" s="118"/>
    </row>
    <row r="23" spans="1:15" ht="29.5" customHeight="1" x14ac:dyDescent="0.35">
      <c r="A23" s="116" t="s">
        <v>159</v>
      </c>
      <c r="B23" s="117"/>
      <c r="C23" s="117"/>
      <c r="D23" s="117"/>
      <c r="E23" s="117"/>
      <c r="F23" s="117"/>
      <c r="G23" s="117"/>
      <c r="H23" s="117"/>
      <c r="I23" s="117"/>
      <c r="J23" s="117"/>
      <c r="K23" s="117"/>
      <c r="L23" s="117"/>
      <c r="M23" s="117"/>
      <c r="N23" s="117"/>
      <c r="O23" s="118"/>
    </row>
    <row r="24" spans="1:15" ht="15" thickBot="1" x14ac:dyDescent="0.4">
      <c r="A24" s="48"/>
      <c r="B24" s="49"/>
      <c r="C24" s="49"/>
      <c r="D24" s="49"/>
      <c r="E24" s="49"/>
      <c r="F24" s="49"/>
      <c r="G24" s="49"/>
      <c r="H24" s="49"/>
      <c r="I24" s="49"/>
      <c r="J24" s="49"/>
      <c r="K24" s="49"/>
      <c r="L24" s="49"/>
      <c r="M24" s="49"/>
      <c r="N24" s="49"/>
      <c r="O24" s="50"/>
    </row>
  </sheetData>
  <mergeCells count="3">
    <mergeCell ref="A1:O1"/>
    <mergeCell ref="A22:O22"/>
    <mergeCell ref="A23:O2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FEFD4-B08D-4C77-BF13-C96B4DD02496}">
  <sheetPr>
    <pageSetUpPr fitToPage="1"/>
  </sheetPr>
  <dimension ref="A1:O55"/>
  <sheetViews>
    <sheetView topLeftCell="A25" zoomScale="80" zoomScaleNormal="80" workbookViewId="0">
      <selection activeCell="A3" sqref="A3:A6"/>
    </sheetView>
  </sheetViews>
  <sheetFormatPr baseColWidth="10" defaultColWidth="10.81640625" defaultRowHeight="15.5" x14ac:dyDescent="0.35"/>
  <cols>
    <col min="1" max="1" width="50.54296875" style="12" customWidth="1"/>
    <col min="2" max="2" width="12.81640625" style="12" bestFit="1" customWidth="1"/>
    <col min="3" max="8" width="6.453125" style="12" bestFit="1" customWidth="1"/>
    <col min="9" max="13" width="9.1796875" style="12" bestFit="1" customWidth="1"/>
    <col min="14" max="14" width="10.1796875" style="12" bestFit="1" customWidth="1"/>
    <col min="15" max="16384" width="10.81640625" style="12"/>
  </cols>
  <sheetData>
    <row r="1" spans="1:15" ht="26" x14ac:dyDescent="0.6">
      <c r="A1" s="100" t="s">
        <v>49</v>
      </c>
      <c r="B1" s="100"/>
      <c r="C1" s="100"/>
      <c r="D1" s="100"/>
      <c r="E1" s="100"/>
      <c r="F1" s="100"/>
      <c r="G1" s="100"/>
      <c r="H1" s="100"/>
      <c r="I1" s="100"/>
      <c r="J1" s="100"/>
      <c r="K1" s="100"/>
      <c r="L1" s="100"/>
      <c r="M1" s="100"/>
      <c r="N1" s="100"/>
    </row>
    <row r="2" spans="1:15" ht="43.5" customHeight="1" x14ac:dyDescent="0.35">
      <c r="A2" s="30" t="s">
        <v>1</v>
      </c>
      <c r="B2" s="30"/>
      <c r="C2" s="31">
        <v>2010</v>
      </c>
      <c r="D2" s="31">
        <v>2011</v>
      </c>
      <c r="E2" s="31">
        <v>2012</v>
      </c>
      <c r="F2" s="31">
        <v>2013</v>
      </c>
      <c r="G2" s="31">
        <v>2014</v>
      </c>
      <c r="H2" s="31">
        <v>2015</v>
      </c>
      <c r="I2" s="31">
        <v>2016</v>
      </c>
      <c r="J2" s="31">
        <v>2017</v>
      </c>
      <c r="K2" s="31">
        <v>2018</v>
      </c>
      <c r="L2" s="31">
        <v>2019</v>
      </c>
      <c r="M2" s="31">
        <v>2020</v>
      </c>
      <c r="N2" s="31" t="s">
        <v>50</v>
      </c>
    </row>
    <row r="3" spans="1:15" x14ac:dyDescent="0.35">
      <c r="A3" s="99" t="s">
        <v>163</v>
      </c>
      <c r="B3" s="21" t="s">
        <v>51</v>
      </c>
      <c r="C3" s="21">
        <v>29.8</v>
      </c>
      <c r="D3" s="21">
        <v>27.5</v>
      </c>
      <c r="E3" s="21">
        <v>28.7</v>
      </c>
      <c r="F3" s="21">
        <v>31.8</v>
      </c>
      <c r="G3" s="21">
        <v>27.6</v>
      </c>
      <c r="H3" s="87">
        <v>29.7</v>
      </c>
      <c r="I3" s="21">
        <v>29.8</v>
      </c>
      <c r="J3" s="21">
        <v>26</v>
      </c>
      <c r="K3" s="21">
        <v>25.5</v>
      </c>
      <c r="L3" s="21">
        <v>26.2</v>
      </c>
      <c r="M3" s="21">
        <v>23.8</v>
      </c>
      <c r="N3" s="26">
        <v>28.165783939145268</v>
      </c>
      <c r="O3" s="94"/>
    </row>
    <row r="4" spans="1:15" x14ac:dyDescent="0.35">
      <c r="A4" s="99"/>
      <c r="B4" s="22" t="s">
        <v>52</v>
      </c>
      <c r="C4" s="23">
        <v>26.5</v>
      </c>
      <c r="D4" s="23">
        <v>26.5</v>
      </c>
      <c r="E4" s="23">
        <v>27</v>
      </c>
      <c r="F4" s="23">
        <v>32</v>
      </c>
      <c r="G4" s="23">
        <v>25.5</v>
      </c>
      <c r="H4" s="88">
        <v>28.1</v>
      </c>
      <c r="I4" s="23">
        <v>27.5</v>
      </c>
      <c r="J4" s="23">
        <v>23.9</v>
      </c>
      <c r="K4" s="23">
        <v>24</v>
      </c>
      <c r="L4" s="23">
        <v>24.3</v>
      </c>
      <c r="M4" s="23">
        <v>25.4</v>
      </c>
      <c r="N4" s="23">
        <v>27.630548293372438</v>
      </c>
    </row>
    <row r="5" spans="1:15" x14ac:dyDescent="0.35">
      <c r="A5" s="99"/>
      <c r="B5" s="22" t="s">
        <v>53</v>
      </c>
      <c r="C5" s="23">
        <v>32.700000000000003</v>
      </c>
      <c r="D5" s="23">
        <v>28.3</v>
      </c>
      <c r="E5" s="23">
        <v>30.3</v>
      </c>
      <c r="F5" s="23">
        <v>31.5</v>
      </c>
      <c r="G5" s="23">
        <v>29.4</v>
      </c>
      <c r="H5" s="88">
        <v>31</v>
      </c>
      <c r="I5" s="23">
        <v>31.7</v>
      </c>
      <c r="J5" s="23">
        <v>27.9</v>
      </c>
      <c r="K5" s="23">
        <v>26.7</v>
      </c>
      <c r="L5" s="23">
        <v>27.9</v>
      </c>
      <c r="M5" s="23">
        <v>22.4</v>
      </c>
      <c r="N5" s="23">
        <v>28.645553072443725</v>
      </c>
    </row>
    <row r="6" spans="1:15" x14ac:dyDescent="0.35">
      <c r="A6" s="99"/>
      <c r="B6" s="24" t="s">
        <v>54</v>
      </c>
      <c r="C6" s="25">
        <f t="shared" ref="C6:M6" si="0">+C5-C4</f>
        <v>6.2000000000000028</v>
      </c>
      <c r="D6" s="25">
        <f t="shared" si="0"/>
        <v>1.8000000000000007</v>
      </c>
      <c r="E6" s="25">
        <f t="shared" si="0"/>
        <v>3.3000000000000007</v>
      </c>
      <c r="F6" s="25">
        <f t="shared" si="0"/>
        <v>-0.5</v>
      </c>
      <c r="G6" s="25">
        <f t="shared" si="0"/>
        <v>3.8999999999999986</v>
      </c>
      <c r="H6" s="89">
        <f t="shared" si="0"/>
        <v>2.8999999999999986</v>
      </c>
      <c r="I6" s="25">
        <f t="shared" si="0"/>
        <v>4.1999999999999993</v>
      </c>
      <c r="J6" s="25">
        <f t="shared" si="0"/>
        <v>4</v>
      </c>
      <c r="K6" s="25">
        <f t="shared" si="0"/>
        <v>2.6999999999999993</v>
      </c>
      <c r="L6" s="25">
        <f t="shared" si="0"/>
        <v>3.5999999999999979</v>
      </c>
      <c r="M6" s="25">
        <f t="shared" si="0"/>
        <v>-3</v>
      </c>
      <c r="N6" s="25">
        <f>+N5-N4</f>
        <v>1.0150047790712868</v>
      </c>
    </row>
    <row r="7" spans="1:15" x14ac:dyDescent="0.35">
      <c r="A7" s="30" t="s">
        <v>1</v>
      </c>
      <c r="B7" s="30"/>
      <c r="C7" s="31">
        <v>2010</v>
      </c>
      <c r="D7" s="31">
        <v>2011</v>
      </c>
      <c r="E7" s="31">
        <v>2012</v>
      </c>
      <c r="F7" s="31">
        <v>2013</v>
      </c>
      <c r="G7" s="31">
        <v>2014</v>
      </c>
      <c r="H7" s="31">
        <v>2015</v>
      </c>
      <c r="I7" s="31">
        <v>2016</v>
      </c>
      <c r="J7" s="31">
        <v>2017</v>
      </c>
      <c r="K7" s="31">
        <v>2018</v>
      </c>
      <c r="L7" s="31">
        <v>2019</v>
      </c>
      <c r="M7" s="31">
        <v>2020</v>
      </c>
      <c r="N7" s="31">
        <v>2021</v>
      </c>
    </row>
    <row r="8" spans="1:15" x14ac:dyDescent="0.35">
      <c r="A8" s="99" t="s">
        <v>4</v>
      </c>
      <c r="B8" s="21" t="s">
        <v>51</v>
      </c>
      <c r="C8" s="26">
        <v>25.46</v>
      </c>
      <c r="D8" s="26">
        <v>22.98</v>
      </c>
      <c r="E8" s="26">
        <v>24.52</v>
      </c>
      <c r="F8" s="26">
        <v>28.3</v>
      </c>
      <c r="G8" s="26">
        <v>25.89</v>
      </c>
      <c r="H8" s="90">
        <v>26.48</v>
      </c>
      <c r="I8" s="26">
        <v>26.61</v>
      </c>
      <c r="J8" s="26">
        <v>23.19</v>
      </c>
      <c r="K8" s="26">
        <v>22.99</v>
      </c>
      <c r="L8" s="26">
        <v>22.77</v>
      </c>
      <c r="M8" s="26">
        <v>19.989999999999998</v>
      </c>
      <c r="N8" s="26">
        <v>23.1</v>
      </c>
    </row>
    <row r="9" spans="1:15" x14ac:dyDescent="0.35">
      <c r="A9" s="99"/>
      <c r="B9" s="22" t="s">
        <v>52</v>
      </c>
      <c r="C9" s="27">
        <v>22.74</v>
      </c>
      <c r="D9" s="27">
        <v>21.65</v>
      </c>
      <c r="E9" s="27">
        <v>23.17</v>
      </c>
      <c r="F9" s="27">
        <v>28.49</v>
      </c>
      <c r="G9" s="27">
        <v>23.91</v>
      </c>
      <c r="H9" s="91">
        <v>25.24</v>
      </c>
      <c r="I9" s="23">
        <v>24.66</v>
      </c>
      <c r="J9" s="23">
        <v>21.08</v>
      </c>
      <c r="K9" s="23">
        <v>21.37</v>
      </c>
      <c r="L9" s="23">
        <v>20.8</v>
      </c>
      <c r="M9" s="23">
        <v>21.15</v>
      </c>
      <c r="N9" s="23">
        <v>22.96</v>
      </c>
    </row>
    <row r="10" spans="1:15" x14ac:dyDescent="0.35">
      <c r="A10" s="99"/>
      <c r="B10" s="22" t="s">
        <v>53</v>
      </c>
      <c r="C10" s="27">
        <v>27.9</v>
      </c>
      <c r="D10" s="27">
        <v>24.16</v>
      </c>
      <c r="E10" s="27">
        <v>25.73</v>
      </c>
      <c r="F10" s="27">
        <v>28.14</v>
      </c>
      <c r="G10" s="27">
        <v>27.55</v>
      </c>
      <c r="H10" s="91">
        <v>27.58</v>
      </c>
      <c r="I10" s="23">
        <v>28.32</v>
      </c>
      <c r="J10" s="23">
        <v>25.07</v>
      </c>
      <c r="K10" s="23">
        <v>24.38</v>
      </c>
      <c r="L10" s="23">
        <v>24.44</v>
      </c>
      <c r="M10" s="23">
        <v>18.97</v>
      </c>
      <c r="N10" s="23">
        <v>23.22</v>
      </c>
    </row>
    <row r="11" spans="1:15" x14ac:dyDescent="0.35">
      <c r="A11" s="99"/>
      <c r="B11" s="24" t="s">
        <v>54</v>
      </c>
      <c r="C11" s="25">
        <f t="shared" ref="C11:M11" si="1">+C10-C9</f>
        <v>5.16</v>
      </c>
      <c r="D11" s="25">
        <f t="shared" si="1"/>
        <v>2.5100000000000016</v>
      </c>
      <c r="E11" s="25">
        <f t="shared" si="1"/>
        <v>2.5599999999999987</v>
      </c>
      <c r="F11" s="25">
        <f t="shared" si="1"/>
        <v>-0.34999999999999787</v>
      </c>
      <c r="G11" s="25">
        <f t="shared" si="1"/>
        <v>3.6400000000000006</v>
      </c>
      <c r="H11" s="89">
        <f t="shared" si="1"/>
        <v>2.34</v>
      </c>
      <c r="I11" s="25">
        <f t="shared" si="1"/>
        <v>3.66</v>
      </c>
      <c r="J11" s="25">
        <f t="shared" si="1"/>
        <v>3.990000000000002</v>
      </c>
      <c r="K11" s="25">
        <f t="shared" si="1"/>
        <v>3.009999999999998</v>
      </c>
      <c r="L11" s="25">
        <f t="shared" si="1"/>
        <v>3.6400000000000006</v>
      </c>
      <c r="M11" s="25">
        <f t="shared" si="1"/>
        <v>-2.1799999999999997</v>
      </c>
      <c r="N11" s="25">
        <f>+N10-N9</f>
        <v>0.25999999999999801</v>
      </c>
    </row>
    <row r="12" spans="1:15" x14ac:dyDescent="0.35">
      <c r="A12" s="30" t="s">
        <v>1</v>
      </c>
      <c r="B12" s="30"/>
      <c r="C12" s="31">
        <v>2010</v>
      </c>
      <c r="D12" s="31">
        <v>2011</v>
      </c>
      <c r="E12" s="31">
        <v>2012</v>
      </c>
      <c r="F12" s="31">
        <v>2013</v>
      </c>
      <c r="G12" s="31">
        <v>2014</v>
      </c>
      <c r="H12" s="31">
        <v>2015</v>
      </c>
      <c r="I12" s="31">
        <v>2016</v>
      </c>
      <c r="J12" s="31">
        <v>2017</v>
      </c>
      <c r="K12" s="31">
        <v>2018</v>
      </c>
      <c r="L12" s="31">
        <v>2019</v>
      </c>
      <c r="M12" s="31">
        <v>2020</v>
      </c>
      <c r="N12" s="31" t="s">
        <v>50</v>
      </c>
    </row>
    <row r="13" spans="1:15" x14ac:dyDescent="0.35">
      <c r="A13" s="99" t="s">
        <v>55</v>
      </c>
      <c r="B13" s="21" t="s">
        <v>51</v>
      </c>
      <c r="C13" s="28">
        <v>7.7</v>
      </c>
      <c r="D13" s="28">
        <v>3.3</v>
      </c>
      <c r="E13" s="28">
        <v>7.2</v>
      </c>
      <c r="F13" s="28">
        <v>7.7</v>
      </c>
      <c r="G13" s="28">
        <v>5.7</v>
      </c>
      <c r="H13" s="92">
        <v>6.2</v>
      </c>
      <c r="I13" s="28">
        <v>5.3</v>
      </c>
      <c r="J13" s="28">
        <v>5.5</v>
      </c>
      <c r="K13" s="28">
        <v>3.4</v>
      </c>
      <c r="L13" s="28">
        <v>5.4</v>
      </c>
      <c r="M13" s="28">
        <v>7</v>
      </c>
      <c r="N13" s="28">
        <v>7.1915816070502467</v>
      </c>
    </row>
    <row r="14" spans="1:15" x14ac:dyDescent="0.35">
      <c r="A14" s="99"/>
      <c r="B14" s="22" t="s">
        <v>52</v>
      </c>
      <c r="C14" s="29">
        <v>7.3</v>
      </c>
      <c r="D14" s="29">
        <v>3.4</v>
      </c>
      <c r="E14" s="29">
        <v>7.5</v>
      </c>
      <c r="F14" s="29">
        <v>8.3000000000000007</v>
      </c>
      <c r="G14" s="29">
        <v>5.0999999999999996</v>
      </c>
      <c r="H14" s="93">
        <v>5.6</v>
      </c>
      <c r="I14" s="29">
        <v>4.8</v>
      </c>
      <c r="J14" s="29">
        <v>5.4</v>
      </c>
      <c r="K14" s="29">
        <v>4</v>
      </c>
      <c r="L14" s="29">
        <v>5.4</v>
      </c>
      <c r="M14" s="29">
        <v>8.9</v>
      </c>
      <c r="N14" s="29">
        <v>6.4979040820264773</v>
      </c>
    </row>
    <row r="15" spans="1:15" x14ac:dyDescent="0.35">
      <c r="A15" s="99"/>
      <c r="B15" s="22" t="s">
        <v>53</v>
      </c>
      <c r="C15" s="29">
        <v>8</v>
      </c>
      <c r="D15" s="29">
        <v>3.2</v>
      </c>
      <c r="E15" s="29">
        <v>7</v>
      </c>
      <c r="F15" s="29">
        <v>7.1</v>
      </c>
      <c r="G15" s="29">
        <v>6.2</v>
      </c>
      <c r="H15" s="93">
        <v>6.6</v>
      </c>
      <c r="I15" s="29">
        <v>5.7</v>
      </c>
      <c r="J15" s="29">
        <v>5.5</v>
      </c>
      <c r="K15" s="29">
        <v>2.9</v>
      </c>
      <c r="L15" s="29">
        <v>5.4</v>
      </c>
      <c r="M15" s="29">
        <v>5.3</v>
      </c>
      <c r="N15" s="29">
        <v>7.8133732750711404</v>
      </c>
    </row>
    <row r="16" spans="1:15" x14ac:dyDescent="0.35">
      <c r="A16" s="99"/>
      <c r="B16" s="24" t="s">
        <v>54</v>
      </c>
      <c r="C16" s="25">
        <f t="shared" ref="C16:M16" si="2">+C15-C14</f>
        <v>0.70000000000000018</v>
      </c>
      <c r="D16" s="25">
        <f t="shared" si="2"/>
        <v>-0.19999999999999973</v>
      </c>
      <c r="E16" s="25">
        <f t="shared" si="2"/>
        <v>-0.5</v>
      </c>
      <c r="F16" s="25">
        <f t="shared" si="2"/>
        <v>-1.2000000000000011</v>
      </c>
      <c r="G16" s="25">
        <f t="shared" si="2"/>
        <v>1.1000000000000005</v>
      </c>
      <c r="H16" s="89">
        <f t="shared" si="2"/>
        <v>1</v>
      </c>
      <c r="I16" s="25">
        <f t="shared" si="2"/>
        <v>0.90000000000000036</v>
      </c>
      <c r="J16" s="25">
        <f t="shared" si="2"/>
        <v>9.9999999999999645E-2</v>
      </c>
      <c r="K16" s="25">
        <f t="shared" si="2"/>
        <v>-1.1000000000000001</v>
      </c>
      <c r="L16" s="25">
        <f t="shared" si="2"/>
        <v>0</v>
      </c>
      <c r="M16" s="25">
        <f t="shared" si="2"/>
        <v>-3.6000000000000005</v>
      </c>
      <c r="N16" s="25">
        <f>+N15-N14</f>
        <v>1.3154691930446631</v>
      </c>
    </row>
    <row r="17" spans="1:14" x14ac:dyDescent="0.35">
      <c r="A17" s="30" t="s">
        <v>1</v>
      </c>
      <c r="B17" s="30"/>
      <c r="C17" s="31">
        <v>2010</v>
      </c>
      <c r="D17" s="31">
        <v>2011</v>
      </c>
      <c r="E17" s="31">
        <v>2012</v>
      </c>
      <c r="F17" s="31">
        <v>2013</v>
      </c>
      <c r="G17" s="31">
        <v>2014</v>
      </c>
      <c r="H17" s="31">
        <v>2015</v>
      </c>
      <c r="I17" s="31">
        <v>2016</v>
      </c>
      <c r="J17" s="31">
        <v>2017</v>
      </c>
      <c r="K17" s="31">
        <v>2018</v>
      </c>
      <c r="L17" s="31">
        <v>2019</v>
      </c>
      <c r="M17" s="31">
        <v>2020</v>
      </c>
      <c r="N17" s="31" t="s">
        <v>50</v>
      </c>
    </row>
    <row r="18" spans="1:14" x14ac:dyDescent="0.35">
      <c r="A18" s="99" t="s">
        <v>6</v>
      </c>
      <c r="B18" s="21" t="s">
        <v>51</v>
      </c>
      <c r="C18" s="28">
        <v>5.7</v>
      </c>
      <c r="D18" s="28">
        <v>10.4</v>
      </c>
      <c r="E18" s="28">
        <v>9</v>
      </c>
      <c r="F18" s="28">
        <v>11</v>
      </c>
      <c r="G18" s="28">
        <v>10.5</v>
      </c>
      <c r="H18" s="92">
        <v>11.8</v>
      </c>
      <c r="I18" s="28">
        <v>11.2</v>
      </c>
      <c r="J18" s="28">
        <v>9.1</v>
      </c>
      <c r="K18" s="28">
        <v>5</v>
      </c>
      <c r="L18" s="28">
        <v>7</v>
      </c>
      <c r="M18" s="28">
        <v>7.8</v>
      </c>
      <c r="N18" s="28">
        <v>7.4708806695353944</v>
      </c>
    </row>
    <row r="19" spans="1:14" x14ac:dyDescent="0.35">
      <c r="A19" s="99"/>
      <c r="B19" s="22" t="s">
        <v>52</v>
      </c>
      <c r="C19" s="29">
        <v>2.2000000000000002</v>
      </c>
      <c r="D19" s="29">
        <v>5.0999999999999996</v>
      </c>
      <c r="E19" s="29">
        <v>4.0999999999999996</v>
      </c>
      <c r="F19" s="29">
        <v>5.6</v>
      </c>
      <c r="G19" s="29">
        <v>4.5999999999999996</v>
      </c>
      <c r="H19" s="93">
        <v>5.7</v>
      </c>
      <c r="I19" s="29">
        <v>10.3</v>
      </c>
      <c r="J19" s="29">
        <v>7.3</v>
      </c>
      <c r="K19" s="29">
        <v>4.8</v>
      </c>
      <c r="L19" s="29">
        <v>7</v>
      </c>
      <c r="M19" s="29">
        <v>10</v>
      </c>
      <c r="N19" s="29">
        <v>8.7931995538824221</v>
      </c>
    </row>
    <row r="20" spans="1:14" x14ac:dyDescent="0.35">
      <c r="A20" s="99"/>
      <c r="B20" s="22" t="s">
        <v>53</v>
      </c>
      <c r="C20" s="29">
        <v>3.4</v>
      </c>
      <c r="D20" s="29">
        <v>5.3</v>
      </c>
      <c r="E20" s="29">
        <v>4.8</v>
      </c>
      <c r="F20" s="29">
        <v>5.4</v>
      </c>
      <c r="G20" s="29">
        <v>5.9</v>
      </c>
      <c r="H20" s="93">
        <v>6.1</v>
      </c>
      <c r="I20" s="29">
        <v>12.1</v>
      </c>
      <c r="J20" s="29">
        <v>10.9</v>
      </c>
      <c r="K20" s="29">
        <v>5.2</v>
      </c>
      <c r="L20" s="29">
        <v>6.9</v>
      </c>
      <c r="M20" s="29">
        <v>5.8</v>
      </c>
      <c r="N20" s="29">
        <v>6.1755212918564659</v>
      </c>
    </row>
    <row r="21" spans="1:14" x14ac:dyDescent="0.35">
      <c r="A21" s="99"/>
      <c r="B21" s="24" t="s">
        <v>54</v>
      </c>
      <c r="C21" s="25">
        <f t="shared" ref="C21:M21" si="3">+C20-C19</f>
        <v>1.1999999999999997</v>
      </c>
      <c r="D21" s="25">
        <f t="shared" si="3"/>
        <v>0.20000000000000018</v>
      </c>
      <c r="E21" s="25">
        <f t="shared" si="3"/>
        <v>0.70000000000000018</v>
      </c>
      <c r="F21" s="25">
        <f t="shared" si="3"/>
        <v>-0.19999999999999929</v>
      </c>
      <c r="G21" s="25">
        <f t="shared" si="3"/>
        <v>1.3000000000000007</v>
      </c>
      <c r="H21" s="89">
        <f t="shared" si="3"/>
        <v>0.39999999999999947</v>
      </c>
      <c r="I21" s="25">
        <f t="shared" si="3"/>
        <v>1.7999999999999989</v>
      </c>
      <c r="J21" s="25">
        <f t="shared" si="3"/>
        <v>3.6000000000000005</v>
      </c>
      <c r="K21" s="25">
        <f t="shared" si="3"/>
        <v>0.40000000000000036</v>
      </c>
      <c r="L21" s="25">
        <f t="shared" si="3"/>
        <v>-9.9999999999999645E-2</v>
      </c>
      <c r="M21" s="25">
        <f t="shared" si="3"/>
        <v>-4.2</v>
      </c>
      <c r="N21" s="25">
        <f>+N20-N19</f>
        <v>-2.6176782620259562</v>
      </c>
    </row>
    <row r="22" spans="1:14" x14ac:dyDescent="0.35">
      <c r="A22" s="30" t="s">
        <v>1</v>
      </c>
      <c r="B22" s="30"/>
      <c r="C22" s="31">
        <v>2010</v>
      </c>
      <c r="D22" s="31">
        <v>2011</v>
      </c>
      <c r="E22" s="31">
        <v>2012</v>
      </c>
      <c r="F22" s="31">
        <v>2013</v>
      </c>
      <c r="G22" s="31">
        <v>2014</v>
      </c>
      <c r="H22" s="31">
        <v>2015</v>
      </c>
      <c r="I22" s="31">
        <v>2016</v>
      </c>
      <c r="J22" s="31">
        <v>2017</v>
      </c>
      <c r="K22" s="31">
        <v>2018</v>
      </c>
      <c r="L22" s="31">
        <v>2019</v>
      </c>
      <c r="M22" s="31">
        <v>2020</v>
      </c>
      <c r="N22" s="31">
        <v>2021</v>
      </c>
    </row>
    <row r="23" spans="1:14" x14ac:dyDescent="0.35">
      <c r="A23" s="99" t="s">
        <v>7</v>
      </c>
      <c r="B23" s="21" t="s">
        <v>51</v>
      </c>
      <c r="C23" s="28">
        <v>33</v>
      </c>
      <c r="D23" s="28">
        <v>34.700000000000003</v>
      </c>
      <c r="E23" s="28">
        <v>35.799999999999997</v>
      </c>
      <c r="F23" s="28">
        <v>36.1</v>
      </c>
      <c r="G23" s="28">
        <v>29.5</v>
      </c>
      <c r="H23" s="92">
        <v>24.5</v>
      </c>
      <c r="I23" s="28">
        <v>21.9</v>
      </c>
      <c r="J23" s="28">
        <v>21.9</v>
      </c>
      <c r="K23" s="28">
        <v>22.9</v>
      </c>
      <c r="L23" s="28">
        <v>21.1</v>
      </c>
      <c r="M23" s="28">
        <v>22.1</v>
      </c>
      <c r="N23" s="28">
        <v>20.2</v>
      </c>
    </row>
    <row r="24" spans="1:14" x14ac:dyDescent="0.35">
      <c r="A24" s="99"/>
      <c r="B24" s="22" t="s">
        <v>52</v>
      </c>
      <c r="C24" s="29">
        <v>29.7</v>
      </c>
      <c r="D24" s="29">
        <v>31.8</v>
      </c>
      <c r="E24" s="29">
        <v>34.4</v>
      </c>
      <c r="F24" s="29">
        <v>34.299999999999997</v>
      </c>
      <c r="G24" s="29">
        <v>26.4</v>
      </c>
      <c r="H24" s="93">
        <v>23.2</v>
      </c>
      <c r="I24" s="29">
        <v>20.6</v>
      </c>
      <c r="J24" s="29">
        <v>20.6</v>
      </c>
      <c r="K24" s="29">
        <v>21.7</v>
      </c>
      <c r="L24" s="29">
        <v>19</v>
      </c>
      <c r="M24" s="29">
        <v>21.8</v>
      </c>
      <c r="N24" s="29">
        <v>19.5</v>
      </c>
    </row>
    <row r="25" spans="1:14" x14ac:dyDescent="0.35">
      <c r="A25" s="99"/>
      <c r="B25" s="22" t="s">
        <v>53</v>
      </c>
      <c r="C25" s="29">
        <v>35.9</v>
      </c>
      <c r="D25" s="29">
        <v>37.200000000000003</v>
      </c>
      <c r="E25" s="29">
        <v>37</v>
      </c>
      <c r="F25" s="29">
        <v>37.700000000000003</v>
      </c>
      <c r="G25" s="29">
        <v>32.1</v>
      </c>
      <c r="H25" s="93">
        <v>25.7</v>
      </c>
      <c r="I25" s="29">
        <v>23.1</v>
      </c>
      <c r="J25" s="29">
        <v>23.1</v>
      </c>
      <c r="K25" s="29">
        <v>23.9</v>
      </c>
      <c r="L25" s="29">
        <v>22.9</v>
      </c>
      <c r="M25" s="29">
        <v>22.5</v>
      </c>
      <c r="N25" s="29">
        <v>20.9</v>
      </c>
    </row>
    <row r="26" spans="1:14" x14ac:dyDescent="0.35">
      <c r="A26" s="99"/>
      <c r="B26" s="24" t="s">
        <v>54</v>
      </c>
      <c r="C26" s="25">
        <f t="shared" ref="C26:M26" si="4">+C25-C24</f>
        <v>6.1999999999999993</v>
      </c>
      <c r="D26" s="25">
        <f t="shared" si="4"/>
        <v>5.4000000000000021</v>
      </c>
      <c r="E26" s="25">
        <f t="shared" si="4"/>
        <v>2.6000000000000014</v>
      </c>
      <c r="F26" s="25">
        <f t="shared" si="4"/>
        <v>3.4000000000000057</v>
      </c>
      <c r="G26" s="25">
        <f t="shared" si="4"/>
        <v>5.7000000000000028</v>
      </c>
      <c r="H26" s="89">
        <f t="shared" si="4"/>
        <v>2.5</v>
      </c>
      <c r="I26" s="25">
        <f t="shared" si="4"/>
        <v>2.5</v>
      </c>
      <c r="J26" s="25">
        <f t="shared" si="4"/>
        <v>2.5</v>
      </c>
      <c r="K26" s="25">
        <f t="shared" si="4"/>
        <v>2.1999999999999993</v>
      </c>
      <c r="L26" s="25">
        <f t="shared" si="4"/>
        <v>3.8999999999999986</v>
      </c>
      <c r="M26" s="25">
        <f t="shared" si="4"/>
        <v>0.69999999999999929</v>
      </c>
      <c r="N26" s="25">
        <f>+N25-N24</f>
        <v>1.3999999999999986</v>
      </c>
    </row>
    <row r="27" spans="1:14" x14ac:dyDescent="0.35">
      <c r="A27" s="30" t="s">
        <v>1</v>
      </c>
      <c r="B27" s="30"/>
      <c r="C27" s="31">
        <v>2010</v>
      </c>
      <c r="D27" s="31">
        <v>2011</v>
      </c>
      <c r="E27" s="31">
        <v>2012</v>
      </c>
      <c r="F27" s="31">
        <v>2013</v>
      </c>
      <c r="G27" s="31">
        <v>2014</v>
      </c>
      <c r="H27" s="31">
        <v>2015</v>
      </c>
      <c r="I27" s="31">
        <v>2016</v>
      </c>
      <c r="J27" s="31">
        <v>2017</v>
      </c>
      <c r="K27" s="31">
        <v>2018</v>
      </c>
      <c r="L27" s="31">
        <v>2019</v>
      </c>
      <c r="M27" s="31">
        <v>2020</v>
      </c>
      <c r="N27" s="31">
        <v>2021</v>
      </c>
    </row>
    <row r="28" spans="1:14" x14ac:dyDescent="0.35">
      <c r="A28" s="101" t="s">
        <v>8</v>
      </c>
      <c r="B28" s="21" t="s">
        <v>51</v>
      </c>
      <c r="C28" s="28">
        <v>4.9000000000000004</v>
      </c>
      <c r="D28" s="28">
        <v>2.1</v>
      </c>
      <c r="E28" s="28">
        <v>4.8</v>
      </c>
      <c r="F28" s="28">
        <v>3.2</v>
      </c>
      <c r="G28" s="28">
        <v>2.2999999999999998</v>
      </c>
      <c r="H28" s="92">
        <v>1</v>
      </c>
      <c r="I28" s="28">
        <v>3.3</v>
      </c>
      <c r="J28" s="28">
        <v>3.3</v>
      </c>
      <c r="K28" s="28">
        <v>1.2</v>
      </c>
      <c r="L28" s="28">
        <v>3.8</v>
      </c>
      <c r="M28" s="28">
        <v>3.4</v>
      </c>
      <c r="N28" s="28">
        <v>5.0999999999999996</v>
      </c>
    </row>
    <row r="29" spans="1:14" x14ac:dyDescent="0.35">
      <c r="A29" s="102"/>
      <c r="B29" s="22" t="s">
        <v>52</v>
      </c>
      <c r="C29" s="29">
        <v>5.0999999999999996</v>
      </c>
      <c r="D29" s="29">
        <v>1.9</v>
      </c>
      <c r="E29" s="29">
        <v>5.5</v>
      </c>
      <c r="F29" s="29">
        <v>2.9</v>
      </c>
      <c r="G29" s="29">
        <v>2.5</v>
      </c>
      <c r="H29" s="93">
        <v>0.9</v>
      </c>
      <c r="I29" s="29">
        <v>3.2</v>
      </c>
      <c r="J29" s="29">
        <v>3.2</v>
      </c>
      <c r="K29" s="29">
        <v>1.2</v>
      </c>
      <c r="L29" s="29">
        <v>3.7</v>
      </c>
      <c r="M29" s="29">
        <v>2.9</v>
      </c>
      <c r="N29" s="29">
        <v>4.8</v>
      </c>
    </row>
    <row r="30" spans="1:14" x14ac:dyDescent="0.35">
      <c r="A30" s="102"/>
      <c r="B30" s="22" t="s">
        <v>53</v>
      </c>
      <c r="C30" s="29">
        <v>4.7</v>
      </c>
      <c r="D30" s="29">
        <v>2.2000000000000002</v>
      </c>
      <c r="E30" s="29">
        <v>4.0999999999999996</v>
      </c>
      <c r="F30" s="29">
        <v>3.5</v>
      </c>
      <c r="G30" s="29">
        <v>2.1</v>
      </c>
      <c r="H30" s="93">
        <v>1</v>
      </c>
      <c r="I30" s="29">
        <v>3.5</v>
      </c>
      <c r="J30" s="29">
        <v>3.5</v>
      </c>
      <c r="K30" s="29">
        <v>1.1000000000000001</v>
      </c>
      <c r="L30" s="29">
        <v>3.9</v>
      </c>
      <c r="M30" s="29">
        <v>3.8</v>
      </c>
      <c r="N30" s="29">
        <v>5.3</v>
      </c>
    </row>
    <row r="31" spans="1:14" x14ac:dyDescent="0.35">
      <c r="A31" s="103"/>
      <c r="B31" s="24" t="s">
        <v>54</v>
      </c>
      <c r="C31" s="25">
        <f t="shared" ref="C31:M31" si="5">+C30-C29</f>
        <v>-0.39999999999999947</v>
      </c>
      <c r="D31" s="25">
        <f t="shared" si="5"/>
        <v>0.30000000000000027</v>
      </c>
      <c r="E31" s="25">
        <f t="shared" si="5"/>
        <v>-1.4000000000000004</v>
      </c>
      <c r="F31" s="25">
        <f t="shared" si="5"/>
        <v>0.60000000000000009</v>
      </c>
      <c r="G31" s="25">
        <f t="shared" si="5"/>
        <v>-0.39999999999999991</v>
      </c>
      <c r="H31" s="89">
        <f t="shared" si="5"/>
        <v>9.9999999999999978E-2</v>
      </c>
      <c r="I31" s="25">
        <f t="shared" si="5"/>
        <v>0.29999999999999982</v>
      </c>
      <c r="J31" s="25">
        <f t="shared" si="5"/>
        <v>0.29999999999999982</v>
      </c>
      <c r="K31" s="25">
        <f t="shared" si="5"/>
        <v>-9.9999999999999867E-2</v>
      </c>
      <c r="L31" s="25">
        <f t="shared" si="5"/>
        <v>0.19999999999999973</v>
      </c>
      <c r="M31" s="25">
        <f t="shared" si="5"/>
        <v>0.89999999999999991</v>
      </c>
      <c r="N31" s="25">
        <f>+N30-N29</f>
        <v>0.5</v>
      </c>
    </row>
    <row r="32" spans="1:14" x14ac:dyDescent="0.35">
      <c r="A32" s="30" t="s">
        <v>1</v>
      </c>
      <c r="B32" s="30"/>
      <c r="C32" s="31">
        <v>2010</v>
      </c>
      <c r="D32" s="31">
        <v>2011</v>
      </c>
      <c r="E32" s="31">
        <v>2012</v>
      </c>
      <c r="F32" s="31">
        <v>2013</v>
      </c>
      <c r="G32" s="31">
        <v>2014</v>
      </c>
      <c r="H32" s="31">
        <v>2015</v>
      </c>
      <c r="I32" s="31">
        <v>2016</v>
      </c>
      <c r="J32" s="31">
        <v>2017</v>
      </c>
      <c r="K32" s="31">
        <v>2018</v>
      </c>
      <c r="L32" s="31">
        <v>2019</v>
      </c>
      <c r="M32" s="31">
        <v>2020</v>
      </c>
      <c r="N32" s="31">
        <v>2021</v>
      </c>
    </row>
    <row r="33" spans="1:14" x14ac:dyDescent="0.35">
      <c r="A33" s="99" t="s">
        <v>9</v>
      </c>
      <c r="B33" s="21" t="s">
        <v>51</v>
      </c>
      <c r="C33" s="28">
        <v>35.9</v>
      </c>
      <c r="D33" s="28">
        <v>37.1</v>
      </c>
      <c r="E33" s="28">
        <v>40.700000000000003</v>
      </c>
      <c r="F33" s="28">
        <v>38.700000000000003</v>
      </c>
      <c r="G33" s="28">
        <v>36.200000000000003</v>
      </c>
      <c r="H33" s="92">
        <v>29.3</v>
      </c>
      <c r="I33" s="28">
        <v>35.299999999999997</v>
      </c>
      <c r="J33" s="28">
        <v>35.299999999999997</v>
      </c>
      <c r="K33" s="28">
        <v>31.3</v>
      </c>
      <c r="L33" s="28">
        <v>29.5</v>
      </c>
      <c r="M33" s="28">
        <v>26.7</v>
      </c>
      <c r="N33" s="28">
        <v>29.7</v>
      </c>
    </row>
    <row r="34" spans="1:14" x14ac:dyDescent="0.35">
      <c r="A34" s="99"/>
      <c r="B34" s="22" t="s">
        <v>52</v>
      </c>
      <c r="C34" s="29">
        <v>31.9</v>
      </c>
      <c r="D34" s="29">
        <v>34.5</v>
      </c>
      <c r="E34" s="29">
        <v>39.700000000000003</v>
      </c>
      <c r="F34" s="29">
        <v>38.299999999999997</v>
      </c>
      <c r="G34" s="29">
        <v>34.1</v>
      </c>
      <c r="H34" s="93">
        <v>28.4</v>
      </c>
      <c r="I34" s="29">
        <v>34.1</v>
      </c>
      <c r="J34" s="29">
        <v>34.1</v>
      </c>
      <c r="K34" s="29">
        <v>29.1</v>
      </c>
      <c r="L34" s="29">
        <v>26.5</v>
      </c>
      <c r="M34" s="29">
        <v>27.6</v>
      </c>
      <c r="N34" s="29">
        <v>30.3</v>
      </c>
    </row>
    <row r="35" spans="1:14" x14ac:dyDescent="0.35">
      <c r="A35" s="99"/>
      <c r="B35" s="22" t="s">
        <v>53</v>
      </c>
      <c r="C35" s="29">
        <v>39.5</v>
      </c>
      <c r="D35" s="29">
        <v>39.4</v>
      </c>
      <c r="E35" s="29">
        <v>41.5</v>
      </c>
      <c r="F35" s="29">
        <v>39.1</v>
      </c>
      <c r="G35" s="29">
        <v>37.9</v>
      </c>
      <c r="H35" s="93">
        <v>30.2</v>
      </c>
      <c r="I35" s="29">
        <v>36.5</v>
      </c>
      <c r="J35" s="29">
        <v>36.5</v>
      </c>
      <c r="K35" s="29">
        <v>33.200000000000003</v>
      </c>
      <c r="L35" s="29">
        <v>32</v>
      </c>
      <c r="M35" s="29">
        <v>26</v>
      </c>
      <c r="N35" s="29">
        <v>29.1</v>
      </c>
    </row>
    <row r="36" spans="1:14" x14ac:dyDescent="0.35">
      <c r="A36" s="99"/>
      <c r="B36" s="24" t="s">
        <v>54</v>
      </c>
      <c r="C36" s="25">
        <f t="shared" ref="C36:M36" si="6">+C35-C34</f>
        <v>7.6000000000000014</v>
      </c>
      <c r="D36" s="25">
        <f t="shared" si="6"/>
        <v>4.8999999999999986</v>
      </c>
      <c r="E36" s="25">
        <f t="shared" si="6"/>
        <v>1.7999999999999972</v>
      </c>
      <c r="F36" s="25">
        <f t="shared" si="6"/>
        <v>0.80000000000000426</v>
      </c>
      <c r="G36" s="25">
        <f t="shared" si="6"/>
        <v>3.7999999999999972</v>
      </c>
      <c r="H36" s="89">
        <f t="shared" si="6"/>
        <v>1.8000000000000007</v>
      </c>
      <c r="I36" s="25">
        <f t="shared" si="6"/>
        <v>2.3999999999999986</v>
      </c>
      <c r="J36" s="25">
        <f t="shared" si="6"/>
        <v>2.3999999999999986</v>
      </c>
      <c r="K36" s="25">
        <f t="shared" si="6"/>
        <v>4.1000000000000014</v>
      </c>
      <c r="L36" s="25">
        <f t="shared" si="6"/>
        <v>5.5</v>
      </c>
      <c r="M36" s="25">
        <f t="shared" si="6"/>
        <v>-1.6000000000000014</v>
      </c>
      <c r="N36" s="25">
        <f>+N35-N34</f>
        <v>-1.1999999999999993</v>
      </c>
    </row>
    <row r="37" spans="1:14" x14ac:dyDescent="0.35">
      <c r="A37" s="30" t="s">
        <v>1</v>
      </c>
      <c r="B37" s="30"/>
      <c r="C37" s="31">
        <v>2010</v>
      </c>
      <c r="D37" s="31">
        <v>2011</v>
      </c>
      <c r="E37" s="31">
        <v>2012</v>
      </c>
      <c r="F37" s="31">
        <v>2013</v>
      </c>
      <c r="G37" s="31">
        <v>2014</v>
      </c>
      <c r="H37" s="31">
        <v>2015</v>
      </c>
      <c r="I37" s="31">
        <v>2016</v>
      </c>
      <c r="J37" s="31">
        <v>2017</v>
      </c>
      <c r="K37" s="31">
        <v>2018</v>
      </c>
      <c r="L37" s="31">
        <v>2019</v>
      </c>
      <c r="M37" s="31">
        <v>2020</v>
      </c>
      <c r="N37" s="31">
        <v>2021</v>
      </c>
    </row>
    <row r="38" spans="1:14" x14ac:dyDescent="0.35">
      <c r="A38" s="99" t="s">
        <v>10</v>
      </c>
      <c r="B38" s="21" t="s">
        <v>51</v>
      </c>
      <c r="C38" s="28">
        <v>11</v>
      </c>
      <c r="D38" s="28">
        <v>12.6</v>
      </c>
      <c r="E38" s="28">
        <v>11.4</v>
      </c>
      <c r="F38" s="28">
        <v>12</v>
      </c>
      <c r="G38" s="28">
        <v>9.5</v>
      </c>
      <c r="H38" s="92">
        <v>10.5</v>
      </c>
      <c r="I38" s="28">
        <v>5</v>
      </c>
      <c r="J38" s="28">
        <v>5</v>
      </c>
      <c r="K38" s="28">
        <v>10.1</v>
      </c>
      <c r="L38" s="28">
        <v>7.8</v>
      </c>
      <c r="M38" s="28">
        <v>7.2</v>
      </c>
      <c r="N38" s="28">
        <v>9.4</v>
      </c>
    </row>
    <row r="39" spans="1:14" x14ac:dyDescent="0.35">
      <c r="A39" s="99"/>
      <c r="B39" s="22" t="s">
        <v>52</v>
      </c>
      <c r="C39" s="29">
        <v>10.6</v>
      </c>
      <c r="D39" s="29">
        <v>12</v>
      </c>
      <c r="E39" s="29">
        <v>9.1999999999999993</v>
      </c>
      <c r="F39" s="29">
        <v>12.3</v>
      </c>
      <c r="G39" s="29">
        <v>8.1</v>
      </c>
      <c r="H39" s="93">
        <v>9.4</v>
      </c>
      <c r="I39" s="29">
        <v>5.4</v>
      </c>
      <c r="J39" s="29">
        <v>5.4</v>
      </c>
      <c r="K39" s="29">
        <v>9.9</v>
      </c>
      <c r="L39" s="29">
        <v>7</v>
      </c>
      <c r="M39" s="29">
        <v>6.6</v>
      </c>
      <c r="N39" s="29">
        <v>9.3000000000000007</v>
      </c>
    </row>
    <row r="40" spans="1:14" x14ac:dyDescent="0.35">
      <c r="A40" s="99"/>
      <c r="B40" s="22" t="s">
        <v>53</v>
      </c>
      <c r="C40" s="29">
        <v>11.4</v>
      </c>
      <c r="D40" s="29">
        <v>13.1</v>
      </c>
      <c r="E40" s="29">
        <v>13.4</v>
      </c>
      <c r="F40" s="29">
        <v>11.7</v>
      </c>
      <c r="G40" s="29">
        <v>10.6</v>
      </c>
      <c r="H40" s="93">
        <v>11.5</v>
      </c>
      <c r="I40" s="29">
        <v>4.5</v>
      </c>
      <c r="J40" s="29">
        <v>4.5</v>
      </c>
      <c r="K40" s="29">
        <v>10.199999999999999</v>
      </c>
      <c r="L40" s="29">
        <v>8.6</v>
      </c>
      <c r="M40" s="29">
        <v>7.7</v>
      </c>
      <c r="N40" s="29">
        <v>9.4</v>
      </c>
    </row>
    <row r="41" spans="1:14" x14ac:dyDescent="0.35">
      <c r="A41" s="99"/>
      <c r="B41" s="24" t="s">
        <v>54</v>
      </c>
      <c r="C41" s="25">
        <f t="shared" ref="C41:M41" si="7">+C40-C39</f>
        <v>0.80000000000000071</v>
      </c>
      <c r="D41" s="25">
        <f t="shared" si="7"/>
        <v>1.0999999999999996</v>
      </c>
      <c r="E41" s="25">
        <f t="shared" si="7"/>
        <v>4.2000000000000011</v>
      </c>
      <c r="F41" s="25">
        <f t="shared" si="7"/>
        <v>-0.60000000000000142</v>
      </c>
      <c r="G41" s="25">
        <f t="shared" si="7"/>
        <v>2.5</v>
      </c>
      <c r="H41" s="89">
        <f t="shared" si="7"/>
        <v>2.0999999999999996</v>
      </c>
      <c r="I41" s="25">
        <f t="shared" si="7"/>
        <v>-0.90000000000000036</v>
      </c>
      <c r="J41" s="25">
        <f t="shared" si="7"/>
        <v>-0.90000000000000036</v>
      </c>
      <c r="K41" s="25">
        <f t="shared" si="7"/>
        <v>0.29999999999999893</v>
      </c>
      <c r="L41" s="25">
        <f t="shared" si="7"/>
        <v>1.5999999999999996</v>
      </c>
      <c r="M41" s="25">
        <f t="shared" si="7"/>
        <v>1.1000000000000005</v>
      </c>
      <c r="N41" s="25">
        <f>+N40-N39</f>
        <v>9.9999999999999645E-2</v>
      </c>
    </row>
    <row r="42" spans="1:14" x14ac:dyDescent="0.35">
      <c r="A42" s="30" t="s">
        <v>1</v>
      </c>
      <c r="B42" s="30"/>
      <c r="C42" s="31">
        <v>2010</v>
      </c>
      <c r="D42" s="31">
        <v>2011</v>
      </c>
      <c r="E42" s="31">
        <v>2012</v>
      </c>
      <c r="F42" s="31">
        <v>2013</v>
      </c>
      <c r="G42" s="31">
        <v>2014</v>
      </c>
      <c r="H42" s="31">
        <v>2015</v>
      </c>
      <c r="I42" s="31">
        <v>2016</v>
      </c>
      <c r="J42" s="31">
        <v>2017</v>
      </c>
      <c r="K42" s="31">
        <v>2018</v>
      </c>
      <c r="L42" s="31">
        <v>2019</v>
      </c>
      <c r="M42" s="31">
        <v>2020</v>
      </c>
      <c r="N42" s="31">
        <v>2021</v>
      </c>
    </row>
    <row r="43" spans="1:14" x14ac:dyDescent="0.35">
      <c r="A43" s="99" t="s">
        <v>11</v>
      </c>
      <c r="B43" s="21" t="s">
        <v>51</v>
      </c>
      <c r="C43" s="25"/>
      <c r="D43" s="25"/>
      <c r="E43" s="25"/>
      <c r="F43" s="25"/>
      <c r="G43" s="25"/>
      <c r="H43" s="89"/>
      <c r="I43" s="28">
        <v>2.5</v>
      </c>
      <c r="J43" s="28">
        <v>2.5</v>
      </c>
      <c r="K43" s="28">
        <v>5.7</v>
      </c>
      <c r="L43" s="28">
        <v>3.9</v>
      </c>
      <c r="M43" s="28">
        <v>6.8</v>
      </c>
      <c r="N43" s="28">
        <v>4.5999999999999996</v>
      </c>
    </row>
    <row r="44" spans="1:14" x14ac:dyDescent="0.35">
      <c r="A44" s="99"/>
      <c r="B44" s="22" t="s">
        <v>52</v>
      </c>
      <c r="C44" s="25"/>
      <c r="D44" s="25"/>
      <c r="E44" s="25"/>
      <c r="F44" s="25"/>
      <c r="G44" s="25"/>
      <c r="H44" s="89"/>
      <c r="I44" s="29">
        <v>2.1</v>
      </c>
      <c r="J44" s="29">
        <v>2.1</v>
      </c>
      <c r="K44" s="29">
        <v>4.3</v>
      </c>
      <c r="L44" s="29">
        <v>3.4</v>
      </c>
      <c r="M44" s="29">
        <v>7.4</v>
      </c>
      <c r="N44" s="29">
        <v>4.5</v>
      </c>
    </row>
    <row r="45" spans="1:14" x14ac:dyDescent="0.35">
      <c r="A45" s="99"/>
      <c r="B45" s="22" t="s">
        <v>53</v>
      </c>
      <c r="C45" s="25"/>
      <c r="D45" s="25"/>
      <c r="E45" s="25"/>
      <c r="F45" s="25"/>
      <c r="G45" s="25"/>
      <c r="H45" s="89"/>
      <c r="I45" s="29">
        <v>2.8</v>
      </c>
      <c r="J45" s="29">
        <v>2.8</v>
      </c>
      <c r="K45" s="29">
        <v>6.9</v>
      </c>
      <c r="L45" s="29">
        <v>4.3</v>
      </c>
      <c r="M45" s="29">
        <v>6.3</v>
      </c>
      <c r="N45" s="29">
        <v>4.7</v>
      </c>
    </row>
    <row r="46" spans="1:14" x14ac:dyDescent="0.35">
      <c r="A46" s="99"/>
      <c r="B46" s="24" t="s">
        <v>54</v>
      </c>
      <c r="C46" s="25"/>
      <c r="D46" s="25"/>
      <c r="E46" s="25"/>
      <c r="F46" s="25"/>
      <c r="G46" s="25"/>
      <c r="H46" s="89"/>
      <c r="I46" s="25">
        <f t="shared" ref="I46:N46" si="8">+I45-I44</f>
        <v>0.69999999999999973</v>
      </c>
      <c r="J46" s="25">
        <f t="shared" si="8"/>
        <v>0.69999999999999973</v>
      </c>
      <c r="K46" s="25">
        <f t="shared" si="8"/>
        <v>2.6000000000000005</v>
      </c>
      <c r="L46" s="25">
        <f t="shared" si="8"/>
        <v>0.89999999999999991</v>
      </c>
      <c r="M46" s="25">
        <f t="shared" si="8"/>
        <v>-1.1000000000000005</v>
      </c>
      <c r="N46" s="25">
        <f t="shared" si="8"/>
        <v>0.20000000000000018</v>
      </c>
    </row>
    <row r="47" spans="1:14" x14ac:dyDescent="0.35">
      <c r="A47" s="30" t="s">
        <v>1</v>
      </c>
      <c r="B47" s="30"/>
      <c r="C47" s="31">
        <v>2010</v>
      </c>
      <c r="D47" s="31">
        <v>2011</v>
      </c>
      <c r="E47" s="31">
        <v>2012</v>
      </c>
      <c r="F47" s="31">
        <v>2013</v>
      </c>
      <c r="G47" s="31">
        <v>2014</v>
      </c>
      <c r="H47" s="31">
        <v>2015</v>
      </c>
      <c r="I47" s="31">
        <v>2016</v>
      </c>
      <c r="J47" s="31">
        <v>2017</v>
      </c>
      <c r="K47" s="31">
        <v>2018</v>
      </c>
      <c r="L47" s="31">
        <v>2019</v>
      </c>
      <c r="M47" s="31">
        <v>2020</v>
      </c>
      <c r="N47" s="31">
        <v>2021</v>
      </c>
    </row>
    <row r="48" spans="1:14" x14ac:dyDescent="0.35">
      <c r="A48" s="99" t="s">
        <v>12</v>
      </c>
      <c r="B48" s="21" t="s">
        <v>51</v>
      </c>
      <c r="C48" s="28">
        <v>31.7</v>
      </c>
      <c r="D48" s="28">
        <v>34.1</v>
      </c>
      <c r="E48" s="28">
        <v>35.799999999999997</v>
      </c>
      <c r="F48" s="28">
        <v>35.700000000000003</v>
      </c>
      <c r="G48" s="28">
        <v>32.1</v>
      </c>
      <c r="H48" s="92">
        <v>23.8</v>
      </c>
      <c r="I48" s="28">
        <v>23</v>
      </c>
      <c r="J48" s="28">
        <v>21.1</v>
      </c>
      <c r="K48" s="28">
        <v>20.8</v>
      </c>
      <c r="L48" s="28">
        <v>18</v>
      </c>
      <c r="M48" s="28">
        <v>18</v>
      </c>
      <c r="N48" s="28">
        <v>18.799999999999997</v>
      </c>
    </row>
    <row r="49" spans="1:14" x14ac:dyDescent="0.35">
      <c r="A49" s="99"/>
      <c r="B49" s="22" t="s">
        <v>52</v>
      </c>
      <c r="C49" s="29">
        <v>28.700000000000003</v>
      </c>
      <c r="D49" s="29">
        <v>33.299999999999997</v>
      </c>
      <c r="E49" s="29">
        <v>35.5</v>
      </c>
      <c r="F49" s="29">
        <v>35.799999999999997</v>
      </c>
      <c r="G49" s="29">
        <v>30.5</v>
      </c>
      <c r="H49" s="93">
        <v>22.4</v>
      </c>
      <c r="I49" s="29">
        <v>22.3</v>
      </c>
      <c r="J49" s="29">
        <v>20.100000000000001</v>
      </c>
      <c r="K49" s="29">
        <v>19.8</v>
      </c>
      <c r="L49" s="29">
        <v>17.100000000000001</v>
      </c>
      <c r="M49" s="29">
        <v>19.7</v>
      </c>
      <c r="N49" s="29">
        <v>19</v>
      </c>
    </row>
    <row r="50" spans="1:14" x14ac:dyDescent="0.35">
      <c r="A50" s="99"/>
      <c r="B50" s="22" t="s">
        <v>53</v>
      </c>
      <c r="C50" s="29">
        <v>34.400000000000006</v>
      </c>
      <c r="D50" s="29">
        <v>34.799999999999997</v>
      </c>
      <c r="E50" s="29">
        <v>36.1</v>
      </c>
      <c r="F50" s="29">
        <v>35.5</v>
      </c>
      <c r="G50" s="29">
        <v>33.299999999999997</v>
      </c>
      <c r="H50" s="93">
        <v>25</v>
      </c>
      <c r="I50" s="29">
        <v>23.5</v>
      </c>
      <c r="J50" s="29">
        <v>22.1</v>
      </c>
      <c r="K50" s="29">
        <v>21.6</v>
      </c>
      <c r="L50" s="29">
        <v>18.700000000000003</v>
      </c>
      <c r="M50" s="29">
        <v>16.5</v>
      </c>
      <c r="N50" s="29">
        <v>18.5</v>
      </c>
    </row>
    <row r="51" spans="1:14" x14ac:dyDescent="0.35">
      <c r="A51" s="99"/>
      <c r="B51" s="24" t="s">
        <v>54</v>
      </c>
      <c r="C51" s="25">
        <f t="shared" ref="C51:M51" si="9">+C50-C49</f>
        <v>5.7000000000000028</v>
      </c>
      <c r="D51" s="25">
        <f t="shared" si="9"/>
        <v>1.5</v>
      </c>
      <c r="E51" s="25">
        <f t="shared" si="9"/>
        <v>0.60000000000000142</v>
      </c>
      <c r="F51" s="25">
        <f t="shared" si="9"/>
        <v>-0.29999999999999716</v>
      </c>
      <c r="G51" s="25">
        <f t="shared" si="9"/>
        <v>2.7999999999999972</v>
      </c>
      <c r="H51" s="89">
        <f t="shared" si="9"/>
        <v>2.6000000000000014</v>
      </c>
      <c r="I51" s="25">
        <f t="shared" si="9"/>
        <v>1.1999999999999993</v>
      </c>
      <c r="J51" s="25">
        <f t="shared" si="9"/>
        <v>2</v>
      </c>
      <c r="K51" s="25">
        <f t="shared" si="9"/>
        <v>1.8000000000000007</v>
      </c>
      <c r="L51" s="25">
        <f t="shared" si="9"/>
        <v>1.6000000000000014</v>
      </c>
      <c r="M51" s="25">
        <f t="shared" si="9"/>
        <v>-3.1999999999999993</v>
      </c>
      <c r="N51" s="25">
        <f>+N50-N49</f>
        <v>-0.5</v>
      </c>
    </row>
    <row r="52" spans="1:14" x14ac:dyDescent="0.35">
      <c r="A52" s="30" t="s">
        <v>1</v>
      </c>
      <c r="B52" s="30"/>
      <c r="C52" s="31">
        <v>2010</v>
      </c>
      <c r="D52" s="31">
        <v>2011</v>
      </c>
      <c r="E52" s="31">
        <v>2012</v>
      </c>
      <c r="F52" s="31">
        <v>2013</v>
      </c>
      <c r="G52" s="31">
        <v>2014</v>
      </c>
      <c r="H52" s="31">
        <v>2015</v>
      </c>
      <c r="I52" s="31">
        <v>2016</v>
      </c>
      <c r="J52" s="31">
        <v>2017</v>
      </c>
      <c r="K52" s="31">
        <v>2018</v>
      </c>
      <c r="L52" s="31">
        <v>2019</v>
      </c>
      <c r="M52" s="31">
        <v>2020</v>
      </c>
      <c r="N52" s="31">
        <v>2021</v>
      </c>
    </row>
    <row r="53" spans="1:14" x14ac:dyDescent="0.35">
      <c r="A53" s="99" t="s">
        <v>13</v>
      </c>
      <c r="B53" s="21" t="s">
        <v>56</v>
      </c>
      <c r="C53" s="26">
        <v>25.46</v>
      </c>
      <c r="D53" s="26">
        <v>22.98</v>
      </c>
      <c r="E53" s="26">
        <v>24.52</v>
      </c>
      <c r="F53" s="26">
        <v>28.3</v>
      </c>
      <c r="G53" s="26">
        <v>25.89</v>
      </c>
      <c r="H53" s="90">
        <v>26.48</v>
      </c>
      <c r="I53" s="26">
        <v>26.61</v>
      </c>
      <c r="J53" s="26">
        <v>23.19</v>
      </c>
      <c r="K53" s="26">
        <v>22.99</v>
      </c>
      <c r="L53" s="26">
        <v>22.77</v>
      </c>
      <c r="M53" s="26">
        <v>19.989999999999998</v>
      </c>
      <c r="N53" s="26">
        <v>23.1</v>
      </c>
    </row>
    <row r="54" spans="1:14" x14ac:dyDescent="0.35">
      <c r="A54" s="99"/>
      <c r="B54" s="22" t="s">
        <v>57</v>
      </c>
      <c r="C54" s="95">
        <v>57.8</v>
      </c>
      <c r="D54" s="95">
        <v>43.8</v>
      </c>
      <c r="E54" s="95">
        <v>31.3</v>
      </c>
      <c r="F54" s="95">
        <v>50.2</v>
      </c>
      <c r="G54" s="95">
        <v>50.9</v>
      </c>
      <c r="H54" s="95">
        <v>46.9</v>
      </c>
      <c r="I54" s="95">
        <v>63.8</v>
      </c>
      <c r="J54" s="95">
        <v>55.6</v>
      </c>
      <c r="K54" s="95">
        <v>55.3</v>
      </c>
      <c r="L54" s="95">
        <v>37.200000000000003</v>
      </c>
      <c r="M54" s="95">
        <v>33.1</v>
      </c>
      <c r="N54" s="95">
        <v>32.299999999999997</v>
      </c>
    </row>
    <row r="55" spans="1:14" x14ac:dyDescent="0.35">
      <c r="A55" s="99"/>
      <c r="B55" s="24" t="s">
        <v>54</v>
      </c>
      <c r="C55" s="96">
        <f>+C54-C53</f>
        <v>32.339999999999996</v>
      </c>
      <c r="D55" s="96">
        <f t="shared" ref="D55:N55" si="10">+D54-D53</f>
        <v>20.819999999999997</v>
      </c>
      <c r="E55" s="96">
        <f t="shared" si="10"/>
        <v>6.7800000000000011</v>
      </c>
      <c r="F55" s="96">
        <f t="shared" si="10"/>
        <v>21.900000000000002</v>
      </c>
      <c r="G55" s="96">
        <f t="shared" si="10"/>
        <v>25.009999999999998</v>
      </c>
      <c r="H55" s="96">
        <f t="shared" si="10"/>
        <v>20.419999999999998</v>
      </c>
      <c r="I55" s="96">
        <f t="shared" si="10"/>
        <v>37.19</v>
      </c>
      <c r="J55" s="96">
        <f t="shared" si="10"/>
        <v>32.409999999999997</v>
      </c>
      <c r="K55" s="96">
        <f t="shared" si="10"/>
        <v>32.31</v>
      </c>
      <c r="L55" s="96">
        <f t="shared" si="10"/>
        <v>14.430000000000003</v>
      </c>
      <c r="M55" s="96">
        <f t="shared" si="10"/>
        <v>13.110000000000003</v>
      </c>
      <c r="N55" s="96">
        <f t="shared" si="10"/>
        <v>9.1999999999999957</v>
      </c>
    </row>
  </sheetData>
  <mergeCells count="12">
    <mergeCell ref="A53:A55"/>
    <mergeCell ref="A48:A51"/>
    <mergeCell ref="A1:N1"/>
    <mergeCell ref="A3:A6"/>
    <mergeCell ref="A8:A11"/>
    <mergeCell ref="A13:A16"/>
    <mergeCell ref="A18:A21"/>
    <mergeCell ref="A23:A26"/>
    <mergeCell ref="A28:A31"/>
    <mergeCell ref="A33:A36"/>
    <mergeCell ref="A38:A41"/>
    <mergeCell ref="A43:A46"/>
  </mergeCells>
  <conditionalFormatting sqref="C6:N6 C21:N21 C11:N11 C16:N16 I26:N26 I31:N31 C51:N51">
    <cfRule type="cellIs" dxfId="140" priority="71" operator="lessThan">
      <formula>0</formula>
    </cfRule>
    <cfRule type="cellIs" dxfId="139" priority="72" operator="greaterThan">
      <formula>0</formula>
    </cfRule>
  </conditionalFormatting>
  <conditionalFormatting sqref="I36:M36">
    <cfRule type="cellIs" dxfId="138" priority="51" operator="lessThan">
      <formula>0</formula>
    </cfRule>
    <cfRule type="cellIs" dxfId="137" priority="52" operator="greaterThan">
      <formula>0</formula>
    </cfRule>
  </conditionalFormatting>
  <conditionalFormatting sqref="N36">
    <cfRule type="cellIs" dxfId="136" priority="43" operator="lessThan">
      <formula>0</formula>
    </cfRule>
    <cfRule type="cellIs" dxfId="135" priority="44" operator="greaterThan">
      <formula>0</formula>
    </cfRule>
  </conditionalFormatting>
  <conditionalFormatting sqref="I41:M41">
    <cfRule type="cellIs" dxfId="134" priority="37" operator="lessThan">
      <formula>0</formula>
    </cfRule>
    <cfRule type="cellIs" dxfId="133" priority="38" operator="greaterThan">
      <formula>0</formula>
    </cfRule>
  </conditionalFormatting>
  <conditionalFormatting sqref="C41:H41">
    <cfRule type="cellIs" dxfId="132" priority="5" operator="lessThan">
      <formula>0</formula>
    </cfRule>
    <cfRule type="cellIs" dxfId="131" priority="6" operator="greaterThan">
      <formula>0</formula>
    </cfRule>
  </conditionalFormatting>
  <conditionalFormatting sqref="C43:H46">
    <cfRule type="cellIs" dxfId="130" priority="31" operator="lessThan">
      <formula>0</formula>
    </cfRule>
    <cfRule type="cellIs" dxfId="129" priority="32" operator="greaterThan">
      <formula>0</formula>
    </cfRule>
  </conditionalFormatting>
  <conditionalFormatting sqref="I46:M46">
    <cfRule type="cellIs" dxfId="128" priority="29" operator="lessThan">
      <formula>0</formula>
    </cfRule>
    <cfRule type="cellIs" dxfId="127" priority="30" operator="greaterThan">
      <formula>0</formula>
    </cfRule>
  </conditionalFormatting>
  <conditionalFormatting sqref="C36:H36">
    <cfRule type="cellIs" dxfId="126" priority="9" operator="lessThan">
      <formula>0</formula>
    </cfRule>
    <cfRule type="cellIs" dxfId="125" priority="10" operator="greaterThan">
      <formula>0</formula>
    </cfRule>
  </conditionalFormatting>
  <conditionalFormatting sqref="C26:H26">
    <cfRule type="cellIs" dxfId="124" priority="15" operator="lessThan">
      <formula>0</formula>
    </cfRule>
    <cfRule type="cellIs" dxfId="123" priority="16" operator="greaterThan">
      <formula>0</formula>
    </cfRule>
  </conditionalFormatting>
  <conditionalFormatting sqref="C31:H31">
    <cfRule type="cellIs" dxfId="122" priority="13" operator="lessThan">
      <formula>0</formula>
    </cfRule>
    <cfRule type="cellIs" dxfId="121" priority="14" operator="greaterThan">
      <formula>0</formula>
    </cfRule>
  </conditionalFormatting>
  <conditionalFormatting sqref="N41">
    <cfRule type="cellIs" dxfId="120" priority="3" operator="lessThan">
      <formula>0</formula>
    </cfRule>
    <cfRule type="cellIs" dxfId="119" priority="4" operator="greaterThan">
      <formula>0</formula>
    </cfRule>
  </conditionalFormatting>
  <conditionalFormatting sqref="N46">
    <cfRule type="cellIs" dxfId="118" priority="1" operator="lessThan">
      <formula>0</formula>
    </cfRule>
    <cfRule type="cellIs" dxfId="117" priority="2" operator="greaterThan">
      <formula>0</formula>
    </cfRule>
  </conditionalFormatting>
  <hyperlinks>
    <hyperlink ref="A3:A6" location="Pobreza_F!A2" display="1.1. Tasa de riesgo de pobreza o exclusión social (Indicador AROPE)" xr:uid="{5EF6BA5B-6760-4708-8D96-95E7F194BBE5}"/>
    <hyperlink ref="A8:A11" location="Pobreza_F!A7" display="1.2. Tasa de riesgo de pobreza" xr:uid="{F6733A8B-ECFF-4A3C-9773-0DDB3BD4FBD5}"/>
    <hyperlink ref="A13:A16" location="Pobreza_F!A11" display="1.3. Población con carencia material severa (%)" xr:uid="{41B27B59-FC5C-4C7E-A8B1-8FA93AFE390C}"/>
    <hyperlink ref="A18:A21" location="Pobreza_F!A17" display="1.4. Población viviendo en hogares con baja intensidad en el empleo (%)" xr:uid="{11961F4A-25E0-4A11-B777-63CE52313F3B}"/>
    <hyperlink ref="A23:A26" location="POBREZA!A23" display="1.5. Población que no puede permitirse ir de vacaciones al menos una semana al año (%)" xr:uid="{A6751818-5CD3-43F7-A8EF-6D0B93301C40}"/>
    <hyperlink ref="A28:A31" location="POBREZA!A27" display="1.6. Población que no puede permitirse una comida de carne, pollo o pescado al menos cada dos días (%)" xr:uid="{02AA94F8-5C73-43F9-A92D-A35AC5C34FC0}"/>
    <hyperlink ref="A33:A36" location="Pobreza_F!A31" display="1.7. Población que no tiene capacidad para afrontar gastos imprevistos (%)" xr:uid="{59072933-41A1-440F-96FD-DB4AC9FC855C}"/>
    <hyperlink ref="A38:A41" location="Pobreza_F!A35" display="1.8. Población que no puede permitirse disponer de un automóvil (%)" xr:uid="{3CAEA1A5-EDD7-4BEB-BB71-C3E8DBFA6921}"/>
    <hyperlink ref="A43:A46" location="Pobreza_F!A38" display="1.9. Población que no puede permitirse disponer de un ordenador (%)" xr:uid="{0404F2CC-851D-4168-B84C-9F09D20733F6}"/>
    <hyperlink ref="A48:A51" location="Pobreza_F!A41" display="1.10. Población con dificultad o mucha dificultad para llegar a final de mes (%)" xr:uid="{A29D1250-C391-485D-BB5D-2A726D3AC278}"/>
    <hyperlink ref="A53:A55" location="Pobreza_F!A44" display="1.11. Tasa de riesgo de pobreza del total de hogares y de los hogares monoparentales/monomarentales" xr:uid="{DCC527BD-AF31-4B7D-960F-80A48EFAA576}"/>
  </hyperlinks>
  <pageMargins left="0.7" right="0.7" top="0.75" bottom="0.75" header="0.3" footer="0.3"/>
  <pageSetup paperSize="9" scale="5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BC912-A99E-4798-A888-E6B290750A85}">
  <dimension ref="A1:R41"/>
  <sheetViews>
    <sheetView zoomScale="81" zoomScaleNormal="81" workbookViewId="0">
      <selection activeCell="A3" sqref="A3:A6"/>
    </sheetView>
  </sheetViews>
  <sheetFormatPr baseColWidth="10" defaultColWidth="10.81640625" defaultRowHeight="14.5" x14ac:dyDescent="0.35"/>
  <cols>
    <col min="1" max="1" width="50.54296875" style="9" customWidth="1"/>
    <col min="2" max="2" width="16.54296875" style="9" bestFit="1" customWidth="1"/>
    <col min="3" max="4" width="5.453125" style="9" bestFit="1" customWidth="1"/>
    <col min="5" max="5" width="6.26953125" style="9" bestFit="1" customWidth="1"/>
    <col min="6" max="6" width="9.54296875" style="9" bestFit="1" customWidth="1"/>
    <col min="7" max="8" width="10.1796875" style="9" bestFit="1" customWidth="1"/>
    <col min="9" max="9" width="9.54296875" style="9" bestFit="1" customWidth="1"/>
    <col min="10" max="11" width="10.1796875" style="9" bestFit="1" customWidth="1"/>
    <col min="12" max="12" width="11.54296875" style="9" bestFit="1" customWidth="1"/>
    <col min="13" max="13" width="10.1796875" style="9" bestFit="1" customWidth="1"/>
    <col min="14" max="14" width="11.54296875" style="9" bestFit="1" customWidth="1"/>
    <col min="15" max="15" width="11.26953125" style="9" customWidth="1"/>
    <col min="16" max="16384" width="10.81640625" style="9"/>
  </cols>
  <sheetData>
    <row r="1" spans="1:16" ht="26" x14ac:dyDescent="0.6">
      <c r="A1" s="134" t="s">
        <v>131</v>
      </c>
      <c r="B1" s="134"/>
      <c r="C1" s="134"/>
      <c r="D1" s="134"/>
      <c r="E1" s="134"/>
      <c r="F1" s="134"/>
      <c r="G1" s="134"/>
      <c r="H1" s="134"/>
      <c r="I1" s="134"/>
      <c r="J1" s="134"/>
      <c r="K1" s="134"/>
      <c r="L1" s="134"/>
      <c r="M1" s="134"/>
      <c r="N1" s="134"/>
      <c r="O1" s="63"/>
    </row>
    <row r="2" spans="1:16" ht="15.5" x14ac:dyDescent="0.35">
      <c r="A2" s="30" t="s">
        <v>1</v>
      </c>
      <c r="B2" s="31"/>
      <c r="C2" s="31">
        <v>2010</v>
      </c>
      <c r="D2" s="31">
        <v>2011</v>
      </c>
      <c r="E2" s="31">
        <v>2012</v>
      </c>
      <c r="F2" s="31">
        <v>2013</v>
      </c>
      <c r="G2" s="31">
        <v>2014</v>
      </c>
      <c r="H2" s="31">
        <v>2015</v>
      </c>
      <c r="I2" s="31">
        <v>2016</v>
      </c>
      <c r="J2" s="31">
        <v>2017</v>
      </c>
      <c r="K2" s="31">
        <v>2018</v>
      </c>
      <c r="L2" s="31">
        <v>2019</v>
      </c>
      <c r="M2" s="31">
        <v>2020</v>
      </c>
      <c r="N2" s="31">
        <v>2021</v>
      </c>
      <c r="O2" s="31">
        <v>2022</v>
      </c>
      <c r="P2" s="10"/>
    </row>
    <row r="3" spans="1:16" ht="15.5" x14ac:dyDescent="0.35">
      <c r="A3" s="99" t="s">
        <v>43</v>
      </c>
      <c r="B3" s="21" t="s">
        <v>51</v>
      </c>
      <c r="C3" s="28"/>
      <c r="D3" s="28"/>
      <c r="E3" s="28">
        <v>50.61378774377566</v>
      </c>
      <c r="F3" s="28">
        <v>48.948673178606143</v>
      </c>
      <c r="G3" s="28">
        <v>44.730680189615256</v>
      </c>
      <c r="H3" s="28">
        <v>38.640147833033367</v>
      </c>
      <c r="I3" s="28">
        <v>39.047755218758937</v>
      </c>
      <c r="J3" s="28">
        <v>39.128188643721444</v>
      </c>
      <c r="K3" s="28">
        <v>38.812315710073378</v>
      </c>
      <c r="L3" s="28">
        <v>43.534528284303065</v>
      </c>
      <c r="M3" s="28">
        <v>36.868946112679538</v>
      </c>
      <c r="N3" s="28">
        <v>39.388288381623326</v>
      </c>
      <c r="O3" s="28"/>
    </row>
    <row r="4" spans="1:16" ht="15.5" x14ac:dyDescent="0.35">
      <c r="A4" s="99"/>
      <c r="B4" s="22" t="s">
        <v>52</v>
      </c>
      <c r="C4" s="29"/>
      <c r="D4" s="29"/>
      <c r="E4" s="29">
        <v>53.813394018205464</v>
      </c>
      <c r="F4" s="29">
        <v>52.119463686411962</v>
      </c>
      <c r="G4" s="29">
        <v>47.8561797752809</v>
      </c>
      <c r="H4" s="29">
        <v>41.547979438834595</v>
      </c>
      <c r="I4" s="29">
        <v>42.451828077349205</v>
      </c>
      <c r="J4" s="29">
        <v>42.782389488694236</v>
      </c>
      <c r="K4" s="29">
        <v>42.335714790974038</v>
      </c>
      <c r="L4" s="29">
        <v>47.597940891812662</v>
      </c>
      <c r="M4" s="29">
        <v>40.09971433768068</v>
      </c>
      <c r="N4" s="29">
        <v>43.018793012175756</v>
      </c>
      <c r="O4" s="29"/>
    </row>
    <row r="5" spans="1:16" ht="15.5" x14ac:dyDescent="0.35">
      <c r="A5" s="99"/>
      <c r="B5" s="22" t="s">
        <v>53</v>
      </c>
      <c r="C5" s="29"/>
      <c r="D5" s="29"/>
      <c r="E5" s="29">
        <v>47.406073544150118</v>
      </c>
      <c r="F5" s="29">
        <v>45.800988002822869</v>
      </c>
      <c r="G5" s="29">
        <v>41.720839645098465</v>
      </c>
      <c r="H5" s="29">
        <v>36.02282286675689</v>
      </c>
      <c r="I5" s="29">
        <v>36.105324474019369</v>
      </c>
      <c r="J5" s="29">
        <v>36.128067901492663</v>
      </c>
      <c r="K5" s="29">
        <v>36.036688659058484</v>
      </c>
      <c r="L5" s="29">
        <v>40.30358457317481</v>
      </c>
      <c r="M5" s="29">
        <v>34.286569461666737</v>
      </c>
      <c r="N5" s="29">
        <v>36.594284084659101</v>
      </c>
      <c r="O5" s="29"/>
    </row>
    <row r="6" spans="1:16" ht="15.5" x14ac:dyDescent="0.35">
      <c r="A6" s="99"/>
      <c r="B6" s="24" t="s">
        <v>54</v>
      </c>
      <c r="C6" s="34"/>
      <c r="D6" s="34"/>
      <c r="E6" s="34">
        <f t="shared" ref="E6:N6" si="0">+E5-E4</f>
        <v>-6.4073204740553464</v>
      </c>
      <c r="F6" s="34">
        <f t="shared" si="0"/>
        <v>-6.3184756835890923</v>
      </c>
      <c r="G6" s="34">
        <f t="shared" si="0"/>
        <v>-6.1353401301824348</v>
      </c>
      <c r="H6" s="34">
        <f t="shared" si="0"/>
        <v>-5.5251565720777052</v>
      </c>
      <c r="I6" s="34">
        <f t="shared" si="0"/>
        <v>-6.3465036033298361</v>
      </c>
      <c r="J6" s="34">
        <f t="shared" si="0"/>
        <v>-6.6543215872015722</v>
      </c>
      <c r="K6" s="34">
        <f t="shared" si="0"/>
        <v>-6.2990261319155536</v>
      </c>
      <c r="L6" s="34">
        <f t="shared" si="0"/>
        <v>-7.2943563186378526</v>
      </c>
      <c r="M6" s="34">
        <f t="shared" si="0"/>
        <v>-5.8131448760139435</v>
      </c>
      <c r="N6" s="34">
        <f t="shared" si="0"/>
        <v>-6.4245089275166549</v>
      </c>
      <c r="O6" s="34"/>
    </row>
    <row r="7" spans="1:16" ht="15.5" x14ac:dyDescent="0.35">
      <c r="A7" s="30" t="s">
        <v>1</v>
      </c>
      <c r="B7" s="31"/>
      <c r="C7" s="31">
        <v>2010</v>
      </c>
      <c r="D7" s="31">
        <v>2011</v>
      </c>
      <c r="E7" s="31">
        <v>2012</v>
      </c>
      <c r="F7" s="31">
        <v>2013</v>
      </c>
      <c r="G7" s="31">
        <v>2014</v>
      </c>
      <c r="H7" s="31">
        <v>2015</v>
      </c>
      <c r="I7" s="31">
        <v>2016</v>
      </c>
      <c r="J7" s="31">
        <v>2017</v>
      </c>
      <c r="K7" s="31">
        <v>2018</v>
      </c>
      <c r="L7" s="31">
        <v>2019</v>
      </c>
      <c r="M7" s="31">
        <v>2020</v>
      </c>
      <c r="N7" s="31">
        <v>2021</v>
      </c>
      <c r="O7" s="31">
        <v>2022</v>
      </c>
    </row>
    <row r="8" spans="1:16" ht="15.5" x14ac:dyDescent="0.35">
      <c r="A8" s="99" t="s">
        <v>160</v>
      </c>
      <c r="B8" s="21" t="s">
        <v>51</v>
      </c>
      <c r="C8" s="35"/>
      <c r="D8" s="35"/>
      <c r="E8" s="35"/>
      <c r="F8" s="35"/>
      <c r="G8" s="35"/>
      <c r="H8" s="35">
        <v>29865</v>
      </c>
      <c r="I8" s="35">
        <v>34389</v>
      </c>
      <c r="J8" s="35">
        <v>35483</v>
      </c>
      <c r="K8" s="35">
        <v>33000</v>
      </c>
      <c r="L8" s="35">
        <v>28634</v>
      </c>
      <c r="M8" s="35">
        <v>24415</v>
      </c>
      <c r="N8" s="35"/>
      <c r="O8" s="63"/>
    </row>
    <row r="9" spans="1:16" ht="15.5" x14ac:dyDescent="0.35">
      <c r="A9" s="99"/>
      <c r="B9" s="22" t="s">
        <v>52</v>
      </c>
      <c r="C9" s="36"/>
      <c r="D9" s="36"/>
      <c r="E9" s="36"/>
      <c r="F9" s="36"/>
      <c r="G9" s="36"/>
      <c r="H9" s="36">
        <v>12051</v>
      </c>
      <c r="I9" s="36">
        <v>13745</v>
      </c>
      <c r="J9" s="36">
        <v>13835</v>
      </c>
      <c r="K9" s="36">
        <v>12538</v>
      </c>
      <c r="L9" s="36">
        <v>10435</v>
      </c>
      <c r="M9" s="36">
        <v>8489</v>
      </c>
      <c r="N9" s="36"/>
      <c r="O9" s="63"/>
    </row>
    <row r="10" spans="1:16" ht="15.5" x14ac:dyDescent="0.35">
      <c r="A10" s="99"/>
      <c r="B10" s="22" t="s">
        <v>53</v>
      </c>
      <c r="C10" s="36"/>
      <c r="D10" s="36"/>
      <c r="E10" s="36"/>
      <c r="F10" s="36"/>
      <c r="G10" s="36"/>
      <c r="H10" s="36">
        <v>17814</v>
      </c>
      <c r="I10" s="36">
        <v>20644</v>
      </c>
      <c r="J10" s="36">
        <v>21648</v>
      </c>
      <c r="K10" s="36">
        <v>20462</v>
      </c>
      <c r="L10" s="36">
        <v>18208</v>
      </c>
      <c r="M10" s="36">
        <v>15926</v>
      </c>
      <c r="N10" s="36"/>
      <c r="O10" s="63"/>
    </row>
    <row r="11" spans="1:16" ht="15.5" x14ac:dyDescent="0.35">
      <c r="A11" s="99"/>
      <c r="B11" s="22" t="s">
        <v>132</v>
      </c>
      <c r="C11" s="36"/>
      <c r="D11" s="36"/>
      <c r="E11" s="36"/>
      <c r="F11" s="36"/>
      <c r="G11" s="36"/>
      <c r="H11" s="37">
        <f>+H10-H9</f>
        <v>5763</v>
      </c>
      <c r="I11" s="37">
        <f t="shared" ref="I11:M11" si="1">+I10-I9</f>
        <v>6899</v>
      </c>
      <c r="J11" s="37">
        <f t="shared" si="1"/>
        <v>7813</v>
      </c>
      <c r="K11" s="37">
        <f t="shared" si="1"/>
        <v>7924</v>
      </c>
      <c r="L11" s="37">
        <f t="shared" si="1"/>
        <v>7773</v>
      </c>
      <c r="M11" s="37">
        <f t="shared" si="1"/>
        <v>7437</v>
      </c>
      <c r="N11" s="36"/>
      <c r="O11" s="63"/>
    </row>
    <row r="12" spans="1:16" ht="15.5" x14ac:dyDescent="0.35">
      <c r="A12" s="99"/>
      <c r="B12" s="24" t="s">
        <v>76</v>
      </c>
      <c r="C12" s="37"/>
      <c r="D12" s="37"/>
      <c r="E12" s="37"/>
      <c r="F12" s="37"/>
      <c r="G12" s="37"/>
      <c r="H12" s="34">
        <f t="shared" ref="H12:L12" si="2">+H10/H9*100</f>
        <v>147.8217575304954</v>
      </c>
      <c r="I12" s="34">
        <f t="shared" si="2"/>
        <v>150.19279738086578</v>
      </c>
      <c r="J12" s="34">
        <f t="shared" si="2"/>
        <v>156.47271413082763</v>
      </c>
      <c r="K12" s="34">
        <f t="shared" si="2"/>
        <v>163.19987238794067</v>
      </c>
      <c r="L12" s="34">
        <f t="shared" si="2"/>
        <v>174.48969813128895</v>
      </c>
      <c r="M12" s="34">
        <f>+M10/M9*100</f>
        <v>187.6074920485334</v>
      </c>
      <c r="N12" s="37"/>
      <c r="O12" s="63"/>
    </row>
    <row r="13" spans="1:16" ht="15.5" x14ac:dyDescent="0.35">
      <c r="A13" s="30" t="s">
        <v>1</v>
      </c>
      <c r="B13" s="31"/>
      <c r="C13" s="31">
        <v>2010</v>
      </c>
      <c r="D13" s="31">
        <v>2011</v>
      </c>
      <c r="E13" s="31">
        <v>2012</v>
      </c>
      <c r="F13" s="31">
        <v>2013</v>
      </c>
      <c r="G13" s="31">
        <v>2014</v>
      </c>
      <c r="H13" s="31">
        <v>2015</v>
      </c>
      <c r="I13" s="31">
        <v>2016</v>
      </c>
      <c r="J13" s="31">
        <v>2017</v>
      </c>
      <c r="K13" s="31">
        <v>2018</v>
      </c>
      <c r="L13" s="31">
        <v>2019</v>
      </c>
      <c r="M13" s="31">
        <v>2020</v>
      </c>
      <c r="N13" s="31">
        <v>2021</v>
      </c>
      <c r="O13" s="31">
        <v>2022</v>
      </c>
    </row>
    <row r="14" spans="1:16" ht="15.5" x14ac:dyDescent="0.35">
      <c r="A14" s="99" t="s">
        <v>161</v>
      </c>
      <c r="B14" s="21" t="s">
        <v>51</v>
      </c>
      <c r="C14" s="37"/>
      <c r="D14" s="37"/>
      <c r="E14" s="37"/>
      <c r="F14" s="37"/>
      <c r="G14" s="37"/>
      <c r="H14" s="34"/>
      <c r="I14" s="34"/>
      <c r="J14" s="34"/>
      <c r="K14" s="34"/>
      <c r="L14" s="34"/>
      <c r="M14" s="34"/>
      <c r="N14" s="37"/>
      <c r="O14" s="35">
        <v>10005</v>
      </c>
    </row>
    <row r="15" spans="1:16" ht="15.5" x14ac:dyDescent="0.35">
      <c r="A15" s="99"/>
      <c r="B15" s="22" t="s">
        <v>52</v>
      </c>
      <c r="C15" s="37"/>
      <c r="D15" s="37"/>
      <c r="E15" s="37"/>
      <c r="F15" s="37"/>
      <c r="G15" s="37"/>
      <c r="H15" s="34"/>
      <c r="I15" s="34"/>
      <c r="J15" s="34"/>
      <c r="K15" s="34"/>
      <c r="L15" s="34"/>
      <c r="M15" s="34"/>
      <c r="N15" s="37"/>
      <c r="O15" s="36">
        <v>4717</v>
      </c>
    </row>
    <row r="16" spans="1:16" ht="15.5" x14ac:dyDescent="0.35">
      <c r="A16" s="99"/>
      <c r="B16" s="22" t="s">
        <v>53</v>
      </c>
      <c r="C16" s="37"/>
      <c r="D16" s="37"/>
      <c r="E16" s="37"/>
      <c r="F16" s="37"/>
      <c r="G16" s="37"/>
      <c r="H16" s="34"/>
      <c r="I16" s="34"/>
      <c r="J16" s="34"/>
      <c r="K16" s="34"/>
      <c r="L16" s="34"/>
      <c r="M16" s="34"/>
      <c r="N16" s="37"/>
      <c r="O16" s="36">
        <v>5288</v>
      </c>
    </row>
    <row r="17" spans="1:18" ht="15.5" x14ac:dyDescent="0.35">
      <c r="A17" s="99"/>
      <c r="B17" s="22" t="s">
        <v>132</v>
      </c>
      <c r="C17" s="37"/>
      <c r="D17" s="37"/>
      <c r="E17" s="37"/>
      <c r="F17" s="37"/>
      <c r="G17" s="37"/>
      <c r="H17" s="34"/>
      <c r="I17" s="34"/>
      <c r="J17" s="34"/>
      <c r="K17" s="34"/>
      <c r="L17" s="34"/>
      <c r="M17" s="34"/>
      <c r="N17" s="37"/>
      <c r="O17" s="37">
        <f>+O16-O15</f>
        <v>571</v>
      </c>
    </row>
    <row r="18" spans="1:18" ht="15.5" x14ac:dyDescent="0.35">
      <c r="A18" s="99"/>
      <c r="B18" s="24" t="s">
        <v>76</v>
      </c>
      <c r="C18" s="37"/>
      <c r="D18" s="37"/>
      <c r="E18" s="37"/>
      <c r="F18" s="37"/>
      <c r="G18" s="37"/>
      <c r="H18" s="34"/>
      <c r="I18" s="34"/>
      <c r="J18" s="34"/>
      <c r="K18" s="34"/>
      <c r="L18" s="34"/>
      <c r="M18" s="34"/>
      <c r="N18" s="37"/>
      <c r="O18" s="34">
        <f>+O16/O15*100</f>
        <v>112.10515157939369</v>
      </c>
    </row>
    <row r="19" spans="1:18" ht="31" x14ac:dyDescent="0.35">
      <c r="A19" s="30" t="s">
        <v>1</v>
      </c>
      <c r="B19" s="31"/>
      <c r="C19" s="31">
        <v>2010</v>
      </c>
      <c r="D19" s="31">
        <v>2011</v>
      </c>
      <c r="E19" s="31">
        <v>2012</v>
      </c>
      <c r="F19" s="31">
        <v>2013</v>
      </c>
      <c r="G19" s="31">
        <v>2014</v>
      </c>
      <c r="H19" s="31">
        <v>2015</v>
      </c>
      <c r="I19" s="31">
        <v>2016</v>
      </c>
      <c r="J19" s="31">
        <v>2017</v>
      </c>
      <c r="K19" s="31">
        <v>2018</v>
      </c>
      <c r="L19" s="31">
        <v>2019</v>
      </c>
      <c r="M19" s="31">
        <v>2020</v>
      </c>
      <c r="N19" s="31">
        <v>2021</v>
      </c>
      <c r="O19" s="57" t="s">
        <v>133</v>
      </c>
      <c r="R19" s="28"/>
    </row>
    <row r="20" spans="1:18" ht="15.5" x14ac:dyDescent="0.35">
      <c r="A20" s="129" t="s">
        <v>45</v>
      </c>
      <c r="B20" s="21" t="s">
        <v>51</v>
      </c>
      <c r="C20" s="28"/>
      <c r="D20" s="28"/>
      <c r="E20" s="28"/>
      <c r="F20" s="28"/>
      <c r="G20" s="28"/>
      <c r="H20" s="28"/>
      <c r="I20" s="28"/>
      <c r="J20" s="28"/>
      <c r="K20" s="28"/>
      <c r="L20" s="28"/>
      <c r="M20" s="28"/>
      <c r="N20" s="28"/>
      <c r="O20" s="35">
        <f>+O21+O22</f>
        <v>154079</v>
      </c>
    </row>
    <row r="21" spans="1:18" ht="15.5" x14ac:dyDescent="0.35">
      <c r="A21" s="129"/>
      <c r="B21" s="22" t="s">
        <v>52</v>
      </c>
      <c r="C21" s="29"/>
      <c r="D21" s="29"/>
      <c r="E21" s="29"/>
      <c r="F21" s="29"/>
      <c r="G21" s="29"/>
      <c r="H21" s="29"/>
      <c r="I21" s="29"/>
      <c r="J21" s="29"/>
      <c r="K21" s="29"/>
      <c r="L21" s="29"/>
      <c r="M21" s="29"/>
      <c r="N21" s="29"/>
      <c r="O21" s="36">
        <v>69914</v>
      </c>
    </row>
    <row r="22" spans="1:18" ht="15.5" x14ac:dyDescent="0.35">
      <c r="A22" s="129"/>
      <c r="B22" s="22" t="s">
        <v>53</v>
      </c>
      <c r="C22" s="29"/>
      <c r="D22" s="29"/>
      <c r="E22" s="29"/>
      <c r="F22" s="29"/>
      <c r="G22" s="29"/>
      <c r="H22" s="29"/>
      <c r="I22" s="29"/>
      <c r="J22" s="29"/>
      <c r="K22" s="29"/>
      <c r="L22" s="29"/>
      <c r="M22" s="29"/>
      <c r="N22" s="29"/>
      <c r="O22" s="36">
        <v>84165</v>
      </c>
    </row>
    <row r="23" spans="1:18" ht="15.5" x14ac:dyDescent="0.35">
      <c r="A23" s="129"/>
      <c r="B23" s="24" t="s">
        <v>132</v>
      </c>
      <c r="C23" s="29"/>
      <c r="D23" s="29"/>
      <c r="E23" s="29"/>
      <c r="F23" s="29"/>
      <c r="G23" s="29"/>
      <c r="H23" s="29"/>
      <c r="I23" s="29"/>
      <c r="J23" s="29"/>
      <c r="K23" s="29"/>
      <c r="L23" s="29"/>
      <c r="M23" s="29"/>
      <c r="N23" s="29"/>
      <c r="O23" s="37">
        <f>+O22-O21</f>
        <v>14251</v>
      </c>
    </row>
    <row r="24" spans="1:18" ht="15.5" x14ac:dyDescent="0.35">
      <c r="A24" s="129"/>
      <c r="B24" s="24" t="s">
        <v>76</v>
      </c>
      <c r="C24" s="34"/>
      <c r="D24" s="34"/>
      <c r="E24" s="34"/>
      <c r="F24" s="34"/>
      <c r="G24" s="34"/>
      <c r="H24" s="34"/>
      <c r="I24" s="34"/>
      <c r="J24" s="34"/>
      <c r="K24" s="34"/>
      <c r="L24" s="34"/>
      <c r="M24" s="34"/>
      <c r="N24" s="34"/>
      <c r="O24" s="34">
        <f>+O22/O21*100</f>
        <v>120.38361415453271</v>
      </c>
    </row>
    <row r="25" spans="1:18" ht="15.5" x14ac:dyDescent="0.35">
      <c r="A25" s="30" t="s">
        <v>1</v>
      </c>
      <c r="B25" s="31"/>
      <c r="C25" s="31">
        <v>2010</v>
      </c>
      <c r="D25" s="31">
        <v>2011</v>
      </c>
      <c r="E25" s="31">
        <v>2012</v>
      </c>
      <c r="F25" s="31">
        <v>2013</v>
      </c>
      <c r="G25" s="31">
        <v>2014</v>
      </c>
      <c r="H25" s="31">
        <v>2015</v>
      </c>
      <c r="I25" s="31">
        <v>2016</v>
      </c>
      <c r="J25" s="31">
        <v>2017</v>
      </c>
      <c r="K25" s="31">
        <v>2018</v>
      </c>
      <c r="L25" s="31">
        <v>2019</v>
      </c>
      <c r="M25" s="31">
        <v>2020</v>
      </c>
      <c r="N25" s="31">
        <v>2021</v>
      </c>
      <c r="O25" s="31">
        <v>2022</v>
      </c>
    </row>
    <row r="26" spans="1:18" ht="15.5" x14ac:dyDescent="0.35">
      <c r="A26" s="135" t="s">
        <v>46</v>
      </c>
      <c r="B26" s="21" t="s">
        <v>51</v>
      </c>
      <c r="C26" s="28"/>
      <c r="D26" s="28"/>
      <c r="E26" s="28"/>
      <c r="F26" s="28"/>
      <c r="G26" s="35"/>
      <c r="H26" s="35"/>
      <c r="I26" s="35"/>
      <c r="J26" s="35"/>
      <c r="K26" s="35"/>
      <c r="L26" s="60"/>
      <c r="M26" s="35"/>
      <c r="N26" s="59"/>
      <c r="O26" s="35"/>
    </row>
    <row r="27" spans="1:18" ht="15.5" x14ac:dyDescent="0.35">
      <c r="A27" s="135"/>
      <c r="B27" s="22" t="s">
        <v>52</v>
      </c>
      <c r="C27" s="29"/>
      <c r="D27" s="29"/>
      <c r="E27" s="29"/>
      <c r="F27" s="29"/>
      <c r="G27" s="29"/>
      <c r="H27" s="29"/>
      <c r="I27" s="29"/>
      <c r="J27" s="29"/>
      <c r="K27" s="29"/>
      <c r="L27" s="29"/>
      <c r="M27" s="29"/>
      <c r="N27" s="29"/>
      <c r="O27" s="29"/>
    </row>
    <row r="28" spans="1:18" ht="15.5" x14ac:dyDescent="0.35">
      <c r="A28" s="135"/>
      <c r="B28" s="22" t="s">
        <v>53</v>
      </c>
      <c r="C28" s="29"/>
      <c r="D28" s="29"/>
      <c r="E28" s="29"/>
      <c r="F28" s="29"/>
      <c r="G28" s="29"/>
      <c r="H28" s="29"/>
      <c r="I28" s="29"/>
      <c r="J28" s="29"/>
      <c r="K28" s="29"/>
      <c r="L28" s="29"/>
      <c r="M28" s="29"/>
      <c r="N28" s="29"/>
      <c r="O28" s="29"/>
    </row>
    <row r="29" spans="1:18" ht="15.5" x14ac:dyDescent="0.35">
      <c r="A29" s="135"/>
      <c r="B29" s="24" t="s">
        <v>132</v>
      </c>
      <c r="C29" s="34"/>
      <c r="D29" s="34"/>
      <c r="E29" s="34"/>
      <c r="F29" s="34"/>
      <c r="G29" s="34"/>
      <c r="H29" s="34"/>
      <c r="I29" s="34"/>
      <c r="J29" s="34"/>
      <c r="K29" s="34"/>
      <c r="L29" s="34"/>
      <c r="M29" s="34"/>
      <c r="N29" s="34"/>
      <c r="O29" s="34"/>
    </row>
    <row r="30" spans="1:18" ht="15.5" x14ac:dyDescent="0.35">
      <c r="A30" s="30" t="s">
        <v>1</v>
      </c>
      <c r="B30" s="31"/>
      <c r="C30" s="31">
        <v>2010</v>
      </c>
      <c r="D30" s="31">
        <v>2011</v>
      </c>
      <c r="E30" s="31">
        <v>2012</v>
      </c>
      <c r="F30" s="31">
        <v>2013</v>
      </c>
      <c r="G30" s="31">
        <v>2014</v>
      </c>
      <c r="H30" s="31">
        <v>2015</v>
      </c>
      <c r="I30" s="31">
        <v>2016</v>
      </c>
      <c r="J30" s="31">
        <v>2017</v>
      </c>
      <c r="K30" s="31">
        <v>2018</v>
      </c>
      <c r="L30" s="31">
        <v>2019</v>
      </c>
      <c r="M30" s="31">
        <v>2020</v>
      </c>
      <c r="N30" s="31">
        <v>2021</v>
      </c>
      <c r="O30" s="31">
        <v>2022</v>
      </c>
    </row>
    <row r="31" spans="1:18" ht="15.5" x14ac:dyDescent="0.35">
      <c r="A31" s="133" t="s">
        <v>134</v>
      </c>
      <c r="B31" s="21" t="s">
        <v>51</v>
      </c>
      <c r="C31" s="63"/>
      <c r="D31" s="63"/>
      <c r="E31" s="63"/>
      <c r="F31" s="63"/>
      <c r="G31" s="63"/>
      <c r="H31" s="63"/>
      <c r="I31" s="63"/>
      <c r="J31" s="63"/>
      <c r="K31" s="63"/>
      <c r="L31" s="63"/>
      <c r="M31" s="63"/>
      <c r="N31" s="35">
        <v>13005</v>
      </c>
      <c r="O31" s="35"/>
    </row>
    <row r="32" spans="1:18" ht="15.5" x14ac:dyDescent="0.35">
      <c r="A32" s="133"/>
      <c r="B32" s="22" t="s">
        <v>52</v>
      </c>
      <c r="C32" s="63"/>
      <c r="D32" s="63"/>
      <c r="E32" s="63"/>
      <c r="F32" s="63"/>
      <c r="G32" s="63"/>
      <c r="H32" s="63"/>
      <c r="I32" s="63"/>
      <c r="J32" s="63"/>
      <c r="K32" s="63"/>
      <c r="L32" s="63"/>
      <c r="M32" s="63"/>
      <c r="N32" s="36">
        <v>3832</v>
      </c>
      <c r="O32" s="36"/>
    </row>
    <row r="33" spans="1:15" ht="15.5" x14ac:dyDescent="0.35">
      <c r="A33" s="133"/>
      <c r="B33" s="22" t="s">
        <v>53</v>
      </c>
      <c r="C33" s="63"/>
      <c r="D33" s="63"/>
      <c r="E33" s="63"/>
      <c r="F33" s="63"/>
      <c r="G33" s="63"/>
      <c r="H33" s="63"/>
      <c r="I33" s="63"/>
      <c r="J33" s="63"/>
      <c r="K33" s="63"/>
      <c r="L33" s="63"/>
      <c r="M33" s="63"/>
      <c r="N33" s="36">
        <v>9173</v>
      </c>
      <c r="O33" s="36"/>
    </row>
    <row r="34" spans="1:15" ht="15.5" x14ac:dyDescent="0.35">
      <c r="A34" s="133"/>
      <c r="B34" s="24" t="s">
        <v>132</v>
      </c>
      <c r="C34" s="63"/>
      <c r="D34" s="63"/>
      <c r="E34" s="63"/>
      <c r="F34" s="63"/>
      <c r="G34" s="63"/>
      <c r="H34" s="63"/>
      <c r="I34" s="63"/>
      <c r="J34" s="63"/>
      <c r="K34" s="63"/>
      <c r="L34" s="63"/>
      <c r="M34" s="63"/>
      <c r="N34" s="37">
        <f>+N33-N32</f>
        <v>5341</v>
      </c>
      <c r="O34" s="37"/>
    </row>
    <row r="35" spans="1:15" ht="15.5" x14ac:dyDescent="0.35">
      <c r="A35" s="133"/>
      <c r="B35" s="24" t="s">
        <v>76</v>
      </c>
      <c r="C35" s="63"/>
      <c r="D35" s="63"/>
      <c r="E35" s="63"/>
      <c r="F35" s="63"/>
      <c r="G35" s="63"/>
      <c r="H35" s="63"/>
      <c r="I35" s="63"/>
      <c r="J35" s="63"/>
      <c r="K35" s="63"/>
      <c r="L35" s="63"/>
      <c r="M35" s="63"/>
      <c r="N35" s="34">
        <f t="shared" ref="N35" si="3">+N33/N32*100</f>
        <v>239.37891440501042</v>
      </c>
      <c r="O35" s="34"/>
    </row>
    <row r="36" spans="1:15" ht="15.5" x14ac:dyDescent="0.35">
      <c r="A36" s="30" t="s">
        <v>1</v>
      </c>
      <c r="B36" s="31"/>
      <c r="C36" s="31">
        <v>2010</v>
      </c>
      <c r="D36" s="31">
        <v>2011</v>
      </c>
      <c r="E36" s="31">
        <v>2012</v>
      </c>
      <c r="F36" s="31">
        <v>2013</v>
      </c>
      <c r="G36" s="31">
        <v>2014</v>
      </c>
      <c r="H36" s="31">
        <v>2015</v>
      </c>
      <c r="I36" s="31">
        <v>2016</v>
      </c>
      <c r="J36" s="31">
        <v>2017</v>
      </c>
      <c r="K36" s="31">
        <v>2018</v>
      </c>
      <c r="L36" s="31">
        <v>2019</v>
      </c>
      <c r="M36" s="31">
        <v>2020</v>
      </c>
      <c r="N36" s="31">
        <v>2021</v>
      </c>
      <c r="O36" s="31">
        <v>2022</v>
      </c>
    </row>
    <row r="37" spans="1:15" ht="15.5" x14ac:dyDescent="0.35">
      <c r="A37" s="129" t="s">
        <v>48</v>
      </c>
      <c r="B37" s="21" t="s">
        <v>51</v>
      </c>
      <c r="C37" s="35"/>
      <c r="D37" s="35"/>
      <c r="E37" s="35"/>
      <c r="F37" s="35">
        <v>569139</v>
      </c>
      <c r="G37" s="35">
        <v>576655</v>
      </c>
      <c r="H37" s="35"/>
      <c r="I37" s="35">
        <v>582344</v>
      </c>
      <c r="J37" s="35">
        <v>586567</v>
      </c>
      <c r="K37" s="35">
        <v>589810</v>
      </c>
      <c r="L37" s="35">
        <v>594103</v>
      </c>
      <c r="M37" s="35">
        <v>596926</v>
      </c>
      <c r="N37" s="35">
        <v>590044</v>
      </c>
      <c r="O37" s="35">
        <v>592651</v>
      </c>
    </row>
    <row r="38" spans="1:15" ht="15.5" x14ac:dyDescent="0.35">
      <c r="A38" s="129"/>
      <c r="B38" s="22" t="s">
        <v>52</v>
      </c>
      <c r="C38" s="36"/>
      <c r="D38" s="36"/>
      <c r="E38" s="36"/>
      <c r="F38" s="36">
        <v>265025</v>
      </c>
      <c r="G38" s="36">
        <v>271843</v>
      </c>
      <c r="H38" s="36"/>
      <c r="I38" s="36">
        <v>272343</v>
      </c>
      <c r="J38" s="36">
        <v>273198</v>
      </c>
      <c r="K38" s="36">
        <v>273558</v>
      </c>
      <c r="L38" s="36">
        <v>274213</v>
      </c>
      <c r="M38" s="36">
        <v>274314</v>
      </c>
      <c r="N38" s="36">
        <v>268524</v>
      </c>
      <c r="O38" s="36">
        <v>267870</v>
      </c>
    </row>
    <row r="39" spans="1:15" ht="15.5" x14ac:dyDescent="0.35">
      <c r="A39" s="129"/>
      <c r="B39" s="22" t="s">
        <v>53</v>
      </c>
      <c r="C39" s="36"/>
      <c r="D39" s="36"/>
      <c r="E39" s="36"/>
      <c r="F39" s="36">
        <v>304114</v>
      </c>
      <c r="G39" s="36">
        <v>304812</v>
      </c>
      <c r="H39" s="36"/>
      <c r="I39" s="36">
        <v>310001</v>
      </c>
      <c r="J39" s="36">
        <v>313369</v>
      </c>
      <c r="K39" s="36">
        <v>316252</v>
      </c>
      <c r="L39" s="36">
        <v>319890</v>
      </c>
      <c r="M39" s="36">
        <v>322612</v>
      </c>
      <c r="N39" s="36">
        <v>321520</v>
      </c>
      <c r="O39" s="36">
        <v>324781</v>
      </c>
    </row>
    <row r="40" spans="1:15" ht="15.5" x14ac:dyDescent="0.35">
      <c r="A40" s="129"/>
      <c r="B40" s="24" t="s">
        <v>132</v>
      </c>
      <c r="C40" s="36"/>
      <c r="D40" s="36"/>
      <c r="E40" s="36"/>
      <c r="F40" s="37">
        <f>+F39-F38</f>
        <v>39089</v>
      </c>
      <c r="G40" s="37">
        <f t="shared" ref="G40:O40" si="4">+G39-G38</f>
        <v>32969</v>
      </c>
      <c r="H40" s="37">
        <f t="shared" si="4"/>
        <v>0</v>
      </c>
      <c r="I40" s="37">
        <f t="shared" si="4"/>
        <v>37658</v>
      </c>
      <c r="J40" s="37">
        <f t="shared" si="4"/>
        <v>40171</v>
      </c>
      <c r="K40" s="37">
        <f t="shared" si="4"/>
        <v>42694</v>
      </c>
      <c r="L40" s="37">
        <f t="shared" si="4"/>
        <v>45677</v>
      </c>
      <c r="M40" s="37">
        <f t="shared" si="4"/>
        <v>48298</v>
      </c>
      <c r="N40" s="37">
        <f t="shared" si="4"/>
        <v>52996</v>
      </c>
      <c r="O40" s="37">
        <f t="shared" si="4"/>
        <v>56911</v>
      </c>
    </row>
    <row r="41" spans="1:15" ht="15.5" x14ac:dyDescent="0.35">
      <c r="A41" s="129"/>
      <c r="B41" s="24" t="s">
        <v>76</v>
      </c>
      <c r="C41" s="34"/>
      <c r="D41" s="34"/>
      <c r="E41" s="34"/>
      <c r="F41" s="34">
        <f>+F39/F38*100</f>
        <v>114.74917460616922</v>
      </c>
      <c r="G41" s="34">
        <f>+G39/G38*100</f>
        <v>112.12795621001828</v>
      </c>
      <c r="H41" s="34"/>
      <c r="I41" s="34">
        <f t="shared" ref="I41:O41" si="5">+I39/I38*100</f>
        <v>113.8274161627066</v>
      </c>
      <c r="J41" s="34">
        <f t="shared" si="5"/>
        <v>114.70398758409652</v>
      </c>
      <c r="K41" s="34">
        <f t="shared" si="5"/>
        <v>115.60692796408804</v>
      </c>
      <c r="L41" s="34">
        <f t="shared" si="5"/>
        <v>116.65748888637665</v>
      </c>
      <c r="M41" s="34">
        <f t="shared" si="5"/>
        <v>117.60683012897628</v>
      </c>
      <c r="N41" s="34">
        <f t="shared" si="5"/>
        <v>119.73603849190388</v>
      </c>
      <c r="O41" s="34">
        <f t="shared" si="5"/>
        <v>121.24575353716355</v>
      </c>
    </row>
  </sheetData>
  <mergeCells count="8">
    <mergeCell ref="A31:A35"/>
    <mergeCell ref="A37:A41"/>
    <mergeCell ref="A1:N1"/>
    <mergeCell ref="A8:A12"/>
    <mergeCell ref="A3:A6"/>
    <mergeCell ref="A20:A24"/>
    <mergeCell ref="A26:A29"/>
    <mergeCell ref="A14:A18"/>
  </mergeCells>
  <conditionalFormatting sqref="C6:O6 N12">
    <cfRule type="cellIs" dxfId="29" priority="60" operator="lessThan">
      <formula>0</formula>
    </cfRule>
    <cfRule type="cellIs" dxfId="28" priority="61" operator="greaterThan">
      <formula>0</formula>
    </cfRule>
  </conditionalFormatting>
  <conditionalFormatting sqref="C12:G12 N14:N18 C14:G18">
    <cfRule type="cellIs" dxfId="27" priority="50" operator="lessThan">
      <formula>0</formula>
    </cfRule>
    <cfRule type="cellIs" dxfId="26" priority="51" operator="greaterThan">
      <formula>0</formula>
    </cfRule>
  </conditionalFormatting>
  <conditionalFormatting sqref="C24:N24">
    <cfRule type="cellIs" dxfId="25" priority="48" operator="lessThan">
      <formula>0</formula>
    </cfRule>
    <cfRule type="cellIs" dxfId="24" priority="49" operator="greaterThan">
      <formula>0</formula>
    </cfRule>
  </conditionalFormatting>
  <conditionalFormatting sqref="C29:O29">
    <cfRule type="cellIs" dxfId="23" priority="42" operator="lessThan">
      <formula>0</formula>
    </cfRule>
    <cfRule type="cellIs" dxfId="22" priority="43" operator="greaterThan">
      <formula>0</formula>
    </cfRule>
  </conditionalFormatting>
  <conditionalFormatting sqref="C41:E41">
    <cfRule type="cellIs" dxfId="21" priority="30" operator="lessThan">
      <formula>0</formula>
    </cfRule>
    <cfRule type="cellIs" dxfId="20" priority="31" operator="greaterThan">
      <formula>0</formula>
    </cfRule>
  </conditionalFormatting>
  <conditionalFormatting sqref="O23">
    <cfRule type="cellIs" dxfId="19" priority="19" operator="greaterThan">
      <formula>0</formula>
    </cfRule>
    <cfRule type="cellIs" dxfId="18" priority="28" operator="lessThan">
      <formula>0</formula>
    </cfRule>
    <cfRule type="cellIs" dxfId="17" priority="29" operator="greaterThan">
      <formula>0</formula>
    </cfRule>
  </conditionalFormatting>
  <conditionalFormatting sqref="H12:N12 H14:N18">
    <cfRule type="cellIs" dxfId="16" priority="21" operator="greaterThan">
      <formula>100</formula>
    </cfRule>
  </conditionalFormatting>
  <conditionalFormatting sqref="O24">
    <cfRule type="cellIs" dxfId="15" priority="20" operator="greaterThan">
      <formula>100</formula>
    </cfRule>
  </conditionalFormatting>
  <conditionalFormatting sqref="F41:O41">
    <cfRule type="cellIs" dxfId="14" priority="18" operator="greaterThan">
      <formula>100</formula>
    </cfRule>
  </conditionalFormatting>
  <conditionalFormatting sqref="F40:O40">
    <cfRule type="cellIs" dxfId="13" priority="15" operator="greaterThan">
      <formula>0</formula>
    </cfRule>
    <cfRule type="cellIs" dxfId="12" priority="16" operator="lessThan">
      <formula>0</formula>
    </cfRule>
    <cfRule type="cellIs" dxfId="11" priority="17" operator="greaterThan">
      <formula>0</formula>
    </cfRule>
  </conditionalFormatting>
  <conditionalFormatting sqref="N35:O35">
    <cfRule type="cellIs" dxfId="10" priority="14" operator="greaterThan">
      <formula>100</formula>
    </cfRule>
  </conditionalFormatting>
  <conditionalFormatting sqref="N34:O34">
    <cfRule type="cellIs" dxfId="9" priority="11" operator="greaterThan">
      <formula>0</formula>
    </cfRule>
    <cfRule type="cellIs" dxfId="8" priority="12" operator="lessThan">
      <formula>0</formula>
    </cfRule>
    <cfRule type="cellIs" dxfId="7" priority="13" operator="greaterThan">
      <formula>0</formula>
    </cfRule>
  </conditionalFormatting>
  <conditionalFormatting sqref="H11:M11">
    <cfRule type="cellIs" dxfId="6" priority="8" operator="greaterThan">
      <formula>0</formula>
    </cfRule>
    <cfRule type="cellIs" dxfId="5" priority="9" operator="lessThan">
      <formula>0</formula>
    </cfRule>
    <cfRule type="cellIs" dxfId="4" priority="10" operator="greaterThan">
      <formula>0</formula>
    </cfRule>
  </conditionalFormatting>
  <conditionalFormatting sqref="O18">
    <cfRule type="cellIs" dxfId="3" priority="4" operator="greaterThan">
      <formula>100</formula>
    </cfRule>
  </conditionalFormatting>
  <conditionalFormatting sqref="O17">
    <cfRule type="cellIs" dxfId="2" priority="1" operator="greaterThan">
      <formula>0</formula>
    </cfRule>
    <cfRule type="cellIs" dxfId="1" priority="2" operator="lessThan">
      <formula>0</formula>
    </cfRule>
    <cfRule type="cellIs" dxfId="0" priority="3" operator="greaterThan">
      <formula>0</formula>
    </cfRule>
  </conditionalFormatting>
  <hyperlinks>
    <hyperlink ref="A3:A6" location="'Prot Social_F'!A3" display="7.1. Población parada que percibe prestación por desempleo (%)" xr:uid="{930D4FD7-877E-41A3-9C0F-BA764833B986}"/>
    <hyperlink ref="A8:A12" location="'Prot Social_F'!A7" display="7.2. Titulares de la Renta mínima inserción (Comunidad de Madrid)" xr:uid="{40829665-F1E8-464C-9F45-A0E6E7DA6F35}"/>
    <hyperlink ref="A31:A35" location="'Prot Social_F'!A21" display="7.5. Personas beneficiarias de pensiones no contributivas de jubilación" xr:uid="{294D2483-89FC-4E9A-9F66-A817C44EB588}"/>
  </hyperlink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F5E8B-A53D-4628-A3FD-FA4E2E384B9E}">
  <dimension ref="A1"/>
  <sheetViews>
    <sheetView topLeftCell="A22" zoomScale="85" zoomScaleNormal="85" workbookViewId="0">
      <selection activeCell="J52" sqref="J52"/>
    </sheetView>
  </sheetViews>
  <sheetFormatPr baseColWidth="10" defaultColWidth="10.81640625" defaultRowHeight="14.5" x14ac:dyDescent="0.35"/>
  <cols>
    <col min="1" max="16384" width="10.81640625" style="56"/>
  </cols>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A4A39-7DE6-4F14-9E6E-AE9502D8A6F4}">
  <dimension ref="A1:O30"/>
  <sheetViews>
    <sheetView topLeftCell="A3" workbookViewId="0">
      <selection activeCell="A3" sqref="A3"/>
    </sheetView>
  </sheetViews>
  <sheetFormatPr baseColWidth="10" defaultColWidth="11.453125" defaultRowHeight="14.5" x14ac:dyDescent="0.35"/>
  <sheetData>
    <row r="1" spans="1:15" ht="15.5" x14ac:dyDescent="0.35">
      <c r="A1" s="110" t="s">
        <v>58</v>
      </c>
      <c r="B1" s="111"/>
      <c r="C1" s="111"/>
      <c r="D1" s="111"/>
      <c r="E1" s="111"/>
      <c r="F1" s="111"/>
      <c r="G1" s="111"/>
      <c r="H1" s="111"/>
      <c r="I1" s="111"/>
      <c r="J1" s="111"/>
      <c r="K1" s="111"/>
      <c r="L1" s="111"/>
      <c r="M1" s="111"/>
      <c r="N1" s="111"/>
      <c r="O1" s="112"/>
    </row>
    <row r="3" spans="1:15" x14ac:dyDescent="0.35">
      <c r="A3" s="4" t="s">
        <v>43</v>
      </c>
    </row>
    <row r="4" spans="1:15" x14ac:dyDescent="0.35">
      <c r="A4" s="43" t="s">
        <v>79</v>
      </c>
    </row>
    <row r="5" spans="1:15" x14ac:dyDescent="0.35">
      <c r="A5" t="s">
        <v>135</v>
      </c>
    </row>
    <row r="7" spans="1:15" x14ac:dyDescent="0.35">
      <c r="A7" s="4" t="s">
        <v>44</v>
      </c>
    </row>
    <row r="8" spans="1:15" x14ac:dyDescent="0.35">
      <c r="A8" t="s">
        <v>136</v>
      </c>
    </row>
    <row r="9" spans="1:15" x14ac:dyDescent="0.35">
      <c r="A9" t="s">
        <v>137</v>
      </c>
    </row>
    <row r="10" spans="1:15" x14ac:dyDescent="0.35">
      <c r="A10" t="s">
        <v>138</v>
      </c>
    </row>
    <row r="12" spans="1:15" x14ac:dyDescent="0.35">
      <c r="A12" s="4" t="s">
        <v>45</v>
      </c>
    </row>
    <row r="13" spans="1:15" x14ac:dyDescent="0.35">
      <c r="A13" s="61" t="s">
        <v>139</v>
      </c>
    </row>
    <row r="14" spans="1:15" x14ac:dyDescent="0.35">
      <c r="A14" t="s">
        <v>140</v>
      </c>
    </row>
    <row r="15" spans="1:15" x14ac:dyDescent="0.35">
      <c r="A15" t="s">
        <v>141</v>
      </c>
    </row>
    <row r="17" spans="1:15" x14ac:dyDescent="0.35">
      <c r="A17" s="4" t="s">
        <v>46</v>
      </c>
    </row>
    <row r="18" spans="1:15" x14ac:dyDescent="0.35">
      <c r="A18" s="4"/>
    </row>
    <row r="19" spans="1:15" x14ac:dyDescent="0.35">
      <c r="A19" s="4"/>
    </row>
    <row r="21" spans="1:15" x14ac:dyDescent="0.35">
      <c r="A21" s="4" t="s">
        <v>134</v>
      </c>
    </row>
    <row r="22" spans="1:15" x14ac:dyDescent="0.35">
      <c r="A22" s="127" t="s">
        <v>142</v>
      </c>
      <c r="B22" s="127"/>
      <c r="C22" s="127"/>
      <c r="D22" s="127"/>
      <c r="E22" s="127"/>
      <c r="F22" s="127"/>
      <c r="G22" s="127"/>
      <c r="H22" s="127"/>
      <c r="I22" s="127"/>
      <c r="J22" s="127"/>
      <c r="K22" s="127"/>
      <c r="L22" s="127"/>
      <c r="M22" s="127"/>
      <c r="N22" s="127"/>
      <c r="O22" s="127"/>
    </row>
    <row r="23" spans="1:15" ht="14.5" customHeight="1" x14ac:dyDescent="0.35">
      <c r="A23" t="s">
        <v>143</v>
      </c>
    </row>
    <row r="24" spans="1:15" x14ac:dyDescent="0.35">
      <c r="A24" s="61"/>
    </row>
    <row r="25" spans="1:15" x14ac:dyDescent="0.35">
      <c r="A25" s="4" t="s">
        <v>48</v>
      </c>
    </row>
    <row r="26" spans="1:15" x14ac:dyDescent="0.35">
      <c r="A26" s="61" t="s">
        <v>144</v>
      </c>
    </row>
    <row r="27" spans="1:15" ht="30" customHeight="1" x14ac:dyDescent="0.35">
      <c r="A27" s="136" t="s">
        <v>145</v>
      </c>
      <c r="B27" s="136"/>
      <c r="C27" s="136"/>
      <c r="D27" s="136"/>
      <c r="E27" s="136"/>
      <c r="F27" s="136"/>
      <c r="G27" s="136"/>
      <c r="H27" s="136"/>
      <c r="I27" s="136"/>
      <c r="J27" s="136"/>
      <c r="K27" s="136"/>
      <c r="L27" s="136"/>
      <c r="M27" s="136"/>
      <c r="N27" s="136"/>
      <c r="O27" s="136"/>
    </row>
    <row r="30" spans="1:15" ht="42" customHeight="1" x14ac:dyDescent="0.35"/>
  </sheetData>
  <mergeCells count="3">
    <mergeCell ref="A1:O1"/>
    <mergeCell ref="A27:O27"/>
    <mergeCell ref="A22:O22"/>
  </mergeCells>
  <hyperlinks>
    <hyperlink ref="A13" r:id="rId1" xr:uid="{002F5E45-504F-4267-BC5D-D7BDB5C860D6}"/>
    <hyperlink ref="A26" r:id="rId2" xr:uid="{FFA47BD0-533A-4669-9A61-DD9E501E75FF}"/>
  </hyperlinks>
  <pageMargins left="0.7" right="0.7" top="0.75" bottom="0.75" header="0.3" footer="0.3"/>
  <pageSetup paperSize="9" orientation="portrait" verticalDpi="0"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96CE-9104-44B8-B526-8B647CDDA4F3}">
  <dimension ref="A2:E15"/>
  <sheetViews>
    <sheetView workbookViewId="0">
      <selection activeCell="I10" sqref="I10"/>
    </sheetView>
  </sheetViews>
  <sheetFormatPr baseColWidth="10" defaultColWidth="11.453125" defaultRowHeight="14.5" x14ac:dyDescent="0.35"/>
  <cols>
    <col min="2" max="2" width="12.81640625" bestFit="1" customWidth="1"/>
    <col min="3" max="3" width="8.81640625" bestFit="1" customWidth="1"/>
    <col min="4" max="4" width="8.1796875" bestFit="1" customWidth="1"/>
  </cols>
  <sheetData>
    <row r="2" spans="1:5" ht="15.5" x14ac:dyDescent="0.35">
      <c r="A2">
        <v>2022</v>
      </c>
      <c r="B2" s="21" t="s">
        <v>51</v>
      </c>
      <c r="C2" s="22" t="s">
        <v>52</v>
      </c>
      <c r="D2" s="22" t="s">
        <v>53</v>
      </c>
    </row>
    <row r="3" spans="1:5" x14ac:dyDescent="0.35">
      <c r="A3" t="s">
        <v>146</v>
      </c>
      <c r="B3" s="58">
        <f t="shared" ref="B3:B14" si="0">+C3+D3</f>
        <v>6099</v>
      </c>
      <c r="C3" s="58">
        <v>2107</v>
      </c>
      <c r="D3" s="58">
        <v>3992</v>
      </c>
      <c r="E3" s="62">
        <f>+D3/B3</f>
        <v>0.65453353008689952</v>
      </c>
    </row>
    <row r="4" spans="1:5" x14ac:dyDescent="0.35">
      <c r="A4" t="s">
        <v>147</v>
      </c>
      <c r="B4" s="58">
        <f t="shared" si="0"/>
        <v>5316</v>
      </c>
      <c r="C4" s="58">
        <v>1860</v>
      </c>
      <c r="D4" s="58">
        <v>3456</v>
      </c>
      <c r="E4" s="62">
        <f t="shared" ref="E4:E15" si="1">+D4/B4</f>
        <v>0.65011286681715574</v>
      </c>
    </row>
    <row r="5" spans="1:5" x14ac:dyDescent="0.35">
      <c r="A5" t="s">
        <v>148</v>
      </c>
      <c r="B5" s="58">
        <f t="shared" si="0"/>
        <v>4782</v>
      </c>
      <c r="C5" s="58">
        <v>1643</v>
      </c>
      <c r="D5" s="58">
        <v>3139</v>
      </c>
      <c r="E5" s="62">
        <f t="shared" si="1"/>
        <v>0.65641990798828942</v>
      </c>
    </row>
    <row r="6" spans="1:5" x14ac:dyDescent="0.35">
      <c r="A6" t="s">
        <v>149</v>
      </c>
      <c r="B6" s="58">
        <f t="shared" si="0"/>
        <v>4349</v>
      </c>
      <c r="C6" s="58">
        <v>1478</v>
      </c>
      <c r="D6" s="58">
        <v>2871</v>
      </c>
      <c r="E6" s="62">
        <f t="shared" si="1"/>
        <v>0.66015175902506318</v>
      </c>
    </row>
    <row r="7" spans="1:5" x14ac:dyDescent="0.35">
      <c r="A7" t="s">
        <v>150</v>
      </c>
      <c r="B7" s="58">
        <f t="shared" si="0"/>
        <v>4096</v>
      </c>
      <c r="C7" s="58">
        <v>1376</v>
      </c>
      <c r="D7" s="58">
        <v>2720</v>
      </c>
      <c r="E7" s="62">
        <f t="shared" si="1"/>
        <v>0.6640625</v>
      </c>
    </row>
    <row r="8" spans="1:5" x14ac:dyDescent="0.35">
      <c r="A8" t="s">
        <v>151</v>
      </c>
      <c r="B8" s="58">
        <f t="shared" si="0"/>
        <v>3852</v>
      </c>
      <c r="C8" s="58">
        <v>1305</v>
      </c>
      <c r="D8" s="58">
        <v>2547</v>
      </c>
      <c r="E8" s="62">
        <f t="shared" si="1"/>
        <v>0.66121495327102808</v>
      </c>
    </row>
    <row r="9" spans="1:5" x14ac:dyDescent="0.35">
      <c r="A9" t="s">
        <v>152</v>
      </c>
      <c r="B9" s="58">
        <f t="shared" si="0"/>
        <v>3560</v>
      </c>
      <c r="C9" s="58">
        <v>1196</v>
      </c>
      <c r="D9" s="58">
        <v>2364</v>
      </c>
      <c r="E9" s="62">
        <f t="shared" si="1"/>
        <v>0.66404494382022472</v>
      </c>
    </row>
    <row r="10" spans="1:5" x14ac:dyDescent="0.35">
      <c r="A10" t="s">
        <v>153</v>
      </c>
      <c r="B10" s="58">
        <f t="shared" si="0"/>
        <v>3444</v>
      </c>
      <c r="C10" s="58">
        <v>1170</v>
      </c>
      <c r="D10" s="58">
        <v>2274</v>
      </c>
      <c r="E10" s="62">
        <f t="shared" si="1"/>
        <v>0.66027874564459932</v>
      </c>
    </row>
    <row r="11" spans="1:5" x14ac:dyDescent="0.35">
      <c r="A11" t="s">
        <v>154</v>
      </c>
      <c r="B11" s="58">
        <f t="shared" si="0"/>
        <v>3321</v>
      </c>
      <c r="C11" s="58">
        <v>1142</v>
      </c>
      <c r="D11" s="58">
        <v>2179</v>
      </c>
      <c r="E11" s="62">
        <f t="shared" si="1"/>
        <v>0.65612767238783498</v>
      </c>
    </row>
    <row r="12" spans="1:5" x14ac:dyDescent="0.35">
      <c r="A12" t="s">
        <v>155</v>
      </c>
      <c r="B12" s="58">
        <f t="shared" si="0"/>
        <v>3065</v>
      </c>
      <c r="C12" s="58">
        <v>1048</v>
      </c>
      <c r="D12" s="58">
        <v>2017</v>
      </c>
      <c r="E12" s="62">
        <f t="shared" si="1"/>
        <v>0.65807504078303425</v>
      </c>
    </row>
    <row r="13" spans="1:5" x14ac:dyDescent="0.35">
      <c r="A13" t="s">
        <v>156</v>
      </c>
      <c r="B13" s="58">
        <f t="shared" si="0"/>
        <v>2880</v>
      </c>
      <c r="C13">
        <v>966</v>
      </c>
      <c r="D13" s="58">
        <v>1914</v>
      </c>
      <c r="E13" s="62">
        <f t="shared" si="1"/>
        <v>0.6645833333333333</v>
      </c>
    </row>
    <row r="14" spans="1:5" x14ac:dyDescent="0.35">
      <c r="A14" t="s">
        <v>157</v>
      </c>
      <c r="B14" s="58">
        <f t="shared" si="0"/>
        <v>2602</v>
      </c>
      <c r="C14">
        <v>880</v>
      </c>
      <c r="D14" s="58">
        <v>1722</v>
      </c>
      <c r="E14" s="62">
        <f t="shared" si="1"/>
        <v>0.66179861644888549</v>
      </c>
    </row>
    <row r="15" spans="1:5" x14ac:dyDescent="0.35">
      <c r="A15" t="s">
        <v>121</v>
      </c>
      <c r="B15" s="58">
        <f>SUM(B3:B14)</f>
        <v>47366</v>
      </c>
      <c r="C15" s="58">
        <f t="shared" ref="C15:D15" si="2">SUM(C3:C14)</f>
        <v>16171</v>
      </c>
      <c r="D15" s="58">
        <f t="shared" si="2"/>
        <v>31195</v>
      </c>
      <c r="E15" s="62">
        <f t="shared" si="1"/>
        <v>0.65859477262171173</v>
      </c>
    </row>
  </sheetData>
  <phoneticPr fontId="2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84CF1-2572-4E6B-9E55-AC0E49CEDA8A}">
  <dimension ref="A1"/>
  <sheetViews>
    <sheetView topLeftCell="B1" zoomScale="90" zoomScaleNormal="90" workbookViewId="0">
      <selection activeCell="P12" sqref="P12"/>
    </sheetView>
  </sheetViews>
  <sheetFormatPr baseColWidth="10" defaultColWidth="10.81640625" defaultRowHeight="14.5" x14ac:dyDescent="0.35"/>
  <cols>
    <col min="1" max="16384" width="10.81640625" style="55"/>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6572E-13B3-4BB5-AFF0-165F3BBCA93B}">
  <dimension ref="A1:O45"/>
  <sheetViews>
    <sheetView topLeftCell="A2" workbookViewId="0">
      <selection activeCell="A2" sqref="A2"/>
    </sheetView>
  </sheetViews>
  <sheetFormatPr baseColWidth="10" defaultColWidth="10.81640625" defaultRowHeight="15.5" x14ac:dyDescent="0.35"/>
  <cols>
    <col min="1" max="16384" width="10.81640625" style="12"/>
  </cols>
  <sheetData>
    <row r="1" spans="1:15" x14ac:dyDescent="0.35">
      <c r="A1" s="110" t="s">
        <v>58</v>
      </c>
      <c r="B1" s="111"/>
      <c r="C1" s="111"/>
      <c r="D1" s="111"/>
      <c r="E1" s="111"/>
      <c r="F1" s="111"/>
      <c r="G1" s="111"/>
      <c r="H1" s="111"/>
      <c r="I1" s="111"/>
      <c r="J1" s="111"/>
      <c r="K1" s="111"/>
      <c r="L1" s="111"/>
      <c r="M1" s="111"/>
      <c r="N1" s="111"/>
      <c r="O1" s="112"/>
    </row>
    <row r="2" spans="1:15" x14ac:dyDescent="0.35">
      <c r="A2" s="11" t="s">
        <v>162</v>
      </c>
      <c r="O2" s="13"/>
    </row>
    <row r="3" spans="1:15" x14ac:dyDescent="0.35">
      <c r="A3" s="104" t="s">
        <v>59</v>
      </c>
      <c r="B3" s="105"/>
      <c r="C3" s="105"/>
      <c r="D3" s="105"/>
      <c r="E3" s="105"/>
      <c r="F3" s="105"/>
      <c r="G3" s="105"/>
      <c r="H3" s="105"/>
      <c r="I3" s="105"/>
      <c r="J3" s="105"/>
      <c r="K3" s="105"/>
      <c r="L3" s="105"/>
      <c r="M3" s="105"/>
      <c r="N3" s="105"/>
      <c r="O3" s="106"/>
    </row>
    <row r="4" spans="1:15" ht="55.5" customHeight="1" x14ac:dyDescent="0.35">
      <c r="A4" s="107" t="s">
        <v>60</v>
      </c>
      <c r="B4" s="105"/>
      <c r="C4" s="105"/>
      <c r="D4" s="105"/>
      <c r="E4" s="105"/>
      <c r="F4" s="105"/>
      <c r="G4" s="105"/>
      <c r="H4" s="105"/>
      <c r="I4" s="105"/>
      <c r="J4" s="105"/>
      <c r="K4" s="105"/>
      <c r="L4" s="105"/>
      <c r="M4" s="105"/>
      <c r="N4" s="105"/>
      <c r="O4" s="106"/>
    </row>
    <row r="5" spans="1:15" ht="35.5" customHeight="1" x14ac:dyDescent="0.35">
      <c r="A5" s="107" t="s">
        <v>61</v>
      </c>
      <c r="B5" s="108"/>
      <c r="C5" s="108"/>
      <c r="D5" s="108"/>
      <c r="E5" s="108"/>
      <c r="F5" s="108"/>
      <c r="G5" s="108"/>
      <c r="H5" s="108"/>
      <c r="I5" s="108"/>
      <c r="J5" s="108"/>
      <c r="K5" s="108"/>
      <c r="L5" s="108"/>
      <c r="M5" s="108"/>
      <c r="N5" s="108"/>
      <c r="O5" s="109"/>
    </row>
    <row r="6" spans="1:15" x14ac:dyDescent="0.35">
      <c r="A6" s="17"/>
      <c r="O6" s="13"/>
    </row>
    <row r="7" spans="1:15" x14ac:dyDescent="0.35">
      <c r="A7" s="11" t="s">
        <v>4</v>
      </c>
      <c r="O7" s="13"/>
    </row>
    <row r="8" spans="1:15" x14ac:dyDescent="0.35">
      <c r="A8" s="104" t="s">
        <v>59</v>
      </c>
      <c r="B8" s="105"/>
      <c r="C8" s="105"/>
      <c r="D8" s="105"/>
      <c r="E8" s="105"/>
      <c r="F8" s="105"/>
      <c r="G8" s="105"/>
      <c r="H8" s="105"/>
      <c r="I8" s="105"/>
      <c r="J8" s="105"/>
      <c r="K8" s="105"/>
      <c r="L8" s="105"/>
      <c r="M8" s="105"/>
      <c r="N8" s="105"/>
      <c r="O8" s="106"/>
    </row>
    <row r="9" spans="1:15" ht="36" customHeight="1" x14ac:dyDescent="0.35">
      <c r="A9" s="107" t="s">
        <v>62</v>
      </c>
      <c r="B9" s="108"/>
      <c r="C9" s="108"/>
      <c r="D9" s="108"/>
      <c r="E9" s="108"/>
      <c r="F9" s="108"/>
      <c r="G9" s="108"/>
      <c r="H9" s="108"/>
      <c r="I9" s="108"/>
      <c r="J9" s="108"/>
      <c r="K9" s="108"/>
      <c r="L9" s="108"/>
      <c r="M9" s="108"/>
      <c r="N9" s="108"/>
      <c r="O9" s="109"/>
    </row>
    <row r="10" spans="1:15" x14ac:dyDescent="0.35">
      <c r="A10" s="17"/>
      <c r="O10" s="13"/>
    </row>
    <row r="11" spans="1:15" x14ac:dyDescent="0.35">
      <c r="A11" s="11" t="s">
        <v>5</v>
      </c>
      <c r="O11" s="13"/>
    </row>
    <row r="12" spans="1:15" x14ac:dyDescent="0.35">
      <c r="A12" s="104" t="s">
        <v>59</v>
      </c>
      <c r="B12" s="105"/>
      <c r="C12" s="105"/>
      <c r="D12" s="105"/>
      <c r="E12" s="105"/>
      <c r="F12" s="105"/>
      <c r="G12" s="105"/>
      <c r="H12" s="105"/>
      <c r="I12" s="105"/>
      <c r="J12" s="105"/>
      <c r="K12" s="105"/>
      <c r="L12" s="105"/>
      <c r="M12" s="105"/>
      <c r="N12" s="105"/>
      <c r="O12" s="106"/>
    </row>
    <row r="13" spans="1:15" ht="82" customHeight="1" x14ac:dyDescent="0.35">
      <c r="A13" s="107" t="s">
        <v>63</v>
      </c>
      <c r="B13" s="108"/>
      <c r="C13" s="108"/>
      <c r="D13" s="108"/>
      <c r="E13" s="108"/>
      <c r="F13" s="108"/>
      <c r="G13" s="108"/>
      <c r="H13" s="108"/>
      <c r="I13" s="108"/>
      <c r="J13" s="108"/>
      <c r="K13" s="108"/>
      <c r="L13" s="108"/>
      <c r="M13" s="108"/>
      <c r="N13" s="108"/>
      <c r="O13" s="109"/>
    </row>
    <row r="14" spans="1:15" ht="10" customHeight="1" x14ac:dyDescent="0.35">
      <c r="A14" s="17"/>
      <c r="O14" s="13"/>
    </row>
    <row r="15" spans="1:15" ht="127" customHeight="1" x14ac:dyDescent="0.35">
      <c r="A15" s="107" t="s">
        <v>64</v>
      </c>
      <c r="B15" s="108"/>
      <c r="C15" s="108"/>
      <c r="D15" s="108"/>
      <c r="E15" s="108"/>
      <c r="F15" s="108"/>
      <c r="G15" s="108"/>
      <c r="H15" s="108"/>
      <c r="I15" s="108"/>
      <c r="J15" s="108"/>
      <c r="K15" s="108"/>
      <c r="L15" s="108"/>
      <c r="M15" s="108"/>
      <c r="N15" s="108"/>
      <c r="O15" s="109"/>
    </row>
    <row r="16" spans="1:15" x14ac:dyDescent="0.35">
      <c r="A16" s="17"/>
      <c r="O16" s="13"/>
    </row>
    <row r="17" spans="1:15" x14ac:dyDescent="0.35">
      <c r="A17" s="11" t="s">
        <v>65</v>
      </c>
      <c r="O17" s="13"/>
    </row>
    <row r="18" spans="1:15" x14ac:dyDescent="0.35">
      <c r="A18" s="104" t="s">
        <v>59</v>
      </c>
      <c r="B18" s="105"/>
      <c r="C18" s="105"/>
      <c r="D18" s="105"/>
      <c r="E18" s="105"/>
      <c r="F18" s="105"/>
      <c r="G18" s="105"/>
      <c r="H18" s="105"/>
      <c r="I18" s="105"/>
      <c r="J18" s="105"/>
      <c r="K18" s="105"/>
      <c r="L18" s="105"/>
      <c r="M18" s="105"/>
      <c r="N18" s="105"/>
      <c r="O18" s="106"/>
    </row>
    <row r="19" spans="1:15" ht="30.65" customHeight="1" x14ac:dyDescent="0.35">
      <c r="A19" s="107" t="s">
        <v>66</v>
      </c>
      <c r="B19" s="108"/>
      <c r="C19" s="108"/>
      <c r="D19" s="108"/>
      <c r="E19" s="108"/>
      <c r="F19" s="108"/>
      <c r="G19" s="108"/>
      <c r="H19" s="108"/>
      <c r="I19" s="108"/>
      <c r="J19" s="108"/>
      <c r="K19" s="108"/>
      <c r="L19" s="108"/>
      <c r="M19" s="108"/>
      <c r="N19" s="108"/>
      <c r="O19" s="109"/>
    </row>
    <row r="20" spans="1:15" x14ac:dyDescent="0.35">
      <c r="A20" s="17"/>
      <c r="O20" s="13"/>
    </row>
    <row r="21" spans="1:15" ht="43" customHeight="1" x14ac:dyDescent="0.35">
      <c r="A21" s="107" t="s">
        <v>67</v>
      </c>
      <c r="B21" s="108"/>
      <c r="C21" s="108"/>
      <c r="D21" s="108"/>
      <c r="E21" s="108"/>
      <c r="F21" s="108"/>
      <c r="G21" s="108"/>
      <c r="H21" s="108"/>
      <c r="I21" s="108"/>
      <c r="J21" s="108"/>
      <c r="K21" s="108"/>
      <c r="L21" s="108"/>
      <c r="M21" s="108"/>
      <c r="N21" s="108"/>
      <c r="O21" s="109"/>
    </row>
    <row r="22" spans="1:15" x14ac:dyDescent="0.35">
      <c r="A22" s="17"/>
      <c r="O22" s="13"/>
    </row>
    <row r="23" spans="1:15" x14ac:dyDescent="0.35">
      <c r="A23" s="11" t="s">
        <v>68</v>
      </c>
      <c r="O23" s="13"/>
    </row>
    <row r="24" spans="1:15" x14ac:dyDescent="0.35">
      <c r="A24" s="104" t="s">
        <v>59</v>
      </c>
      <c r="B24" s="105"/>
      <c r="C24" s="105"/>
      <c r="D24" s="105"/>
      <c r="E24" s="105"/>
      <c r="F24" s="105"/>
      <c r="G24" s="105"/>
      <c r="H24" s="105"/>
      <c r="I24" s="105"/>
      <c r="J24" s="105"/>
      <c r="K24" s="105"/>
      <c r="L24" s="105"/>
      <c r="M24" s="105"/>
      <c r="N24" s="105"/>
      <c r="O24" s="106"/>
    </row>
    <row r="25" spans="1:15" x14ac:dyDescent="0.35">
      <c r="A25" s="17"/>
      <c r="O25" s="13"/>
    </row>
    <row r="26" spans="1:15" x14ac:dyDescent="0.35">
      <c r="A26" s="17"/>
      <c r="O26" s="13"/>
    </row>
    <row r="27" spans="1:15" x14ac:dyDescent="0.35">
      <c r="A27" s="11" t="s">
        <v>69</v>
      </c>
      <c r="O27" s="13"/>
    </row>
    <row r="28" spans="1:15" x14ac:dyDescent="0.35">
      <c r="A28" s="104" t="s">
        <v>59</v>
      </c>
      <c r="B28" s="105"/>
      <c r="C28" s="105"/>
      <c r="D28" s="105"/>
      <c r="E28" s="105"/>
      <c r="F28" s="105"/>
      <c r="G28" s="105"/>
      <c r="H28" s="105"/>
      <c r="I28" s="105"/>
      <c r="J28" s="105"/>
      <c r="K28" s="105"/>
      <c r="L28" s="105"/>
      <c r="M28" s="105"/>
      <c r="N28" s="105"/>
      <c r="O28" s="106"/>
    </row>
    <row r="29" spans="1:15" x14ac:dyDescent="0.35">
      <c r="A29" s="17"/>
      <c r="O29" s="13"/>
    </row>
    <row r="30" spans="1:15" x14ac:dyDescent="0.35">
      <c r="A30" s="17"/>
      <c r="O30" s="13"/>
    </row>
    <row r="31" spans="1:15" x14ac:dyDescent="0.35">
      <c r="A31" s="11" t="s">
        <v>70</v>
      </c>
      <c r="O31" s="13"/>
    </row>
    <row r="32" spans="1:15" x14ac:dyDescent="0.35">
      <c r="A32" s="104" t="s">
        <v>59</v>
      </c>
      <c r="B32" s="105"/>
      <c r="C32" s="105"/>
      <c r="D32" s="105"/>
      <c r="E32" s="105"/>
      <c r="F32" s="105"/>
      <c r="G32" s="105"/>
      <c r="H32" s="105"/>
      <c r="I32" s="105"/>
      <c r="J32" s="105"/>
      <c r="K32" s="105"/>
      <c r="L32" s="105"/>
      <c r="M32" s="105"/>
      <c r="N32" s="105"/>
      <c r="O32" s="106"/>
    </row>
    <row r="33" spans="1:15" x14ac:dyDescent="0.35">
      <c r="A33" s="17"/>
      <c r="O33" s="13"/>
    </row>
    <row r="34" spans="1:15" x14ac:dyDescent="0.35">
      <c r="A34" s="17"/>
      <c r="O34" s="13"/>
    </row>
    <row r="35" spans="1:15" x14ac:dyDescent="0.35">
      <c r="A35" s="11" t="s">
        <v>71</v>
      </c>
      <c r="O35" s="13"/>
    </row>
    <row r="36" spans="1:15" x14ac:dyDescent="0.35">
      <c r="A36" s="104" t="s">
        <v>59</v>
      </c>
      <c r="B36" s="105"/>
      <c r="C36" s="105"/>
      <c r="D36" s="105"/>
      <c r="E36" s="105"/>
      <c r="F36" s="105"/>
      <c r="G36" s="105"/>
      <c r="H36" s="105"/>
      <c r="I36" s="105"/>
      <c r="J36" s="105"/>
      <c r="K36" s="105"/>
      <c r="L36" s="105"/>
      <c r="M36" s="105"/>
      <c r="N36" s="105"/>
      <c r="O36" s="106"/>
    </row>
    <row r="37" spans="1:15" x14ac:dyDescent="0.35">
      <c r="A37" s="17"/>
      <c r="O37" s="13"/>
    </row>
    <row r="38" spans="1:15" ht="15.65" customHeight="1" x14ac:dyDescent="0.35">
      <c r="A38" s="11" t="s">
        <v>72</v>
      </c>
      <c r="O38" s="13"/>
    </row>
    <row r="39" spans="1:15" x14ac:dyDescent="0.35">
      <c r="A39" s="104" t="s">
        <v>59</v>
      </c>
      <c r="B39" s="105"/>
      <c r="C39" s="105"/>
      <c r="D39" s="105"/>
      <c r="E39" s="105"/>
      <c r="F39" s="105"/>
      <c r="G39" s="105"/>
      <c r="H39" s="105"/>
      <c r="I39" s="105"/>
      <c r="J39" s="105"/>
      <c r="K39" s="105"/>
      <c r="L39" s="105"/>
      <c r="M39" s="105"/>
      <c r="N39" s="105"/>
      <c r="O39" s="106"/>
    </row>
    <row r="40" spans="1:15" x14ac:dyDescent="0.35">
      <c r="A40" s="11"/>
      <c r="O40" s="13"/>
    </row>
    <row r="41" spans="1:15" ht="15.65" customHeight="1" x14ac:dyDescent="0.35">
      <c r="A41" s="11" t="s">
        <v>73</v>
      </c>
      <c r="O41" s="13"/>
    </row>
    <row r="42" spans="1:15" x14ac:dyDescent="0.35">
      <c r="A42" s="104" t="s">
        <v>59</v>
      </c>
      <c r="B42" s="105"/>
      <c r="C42" s="105"/>
      <c r="D42" s="105"/>
      <c r="E42" s="105"/>
      <c r="F42" s="105"/>
      <c r="G42" s="105"/>
      <c r="H42" s="105"/>
      <c r="I42" s="105"/>
      <c r="J42" s="105"/>
      <c r="K42" s="105"/>
      <c r="L42" s="105"/>
      <c r="M42" s="105"/>
      <c r="N42" s="105"/>
      <c r="O42" s="106"/>
    </row>
    <row r="43" spans="1:15" x14ac:dyDescent="0.35">
      <c r="A43" s="11"/>
      <c r="O43" s="13"/>
    </row>
    <row r="44" spans="1:15" x14ac:dyDescent="0.35">
      <c r="A44" s="11" t="s">
        <v>13</v>
      </c>
      <c r="O44" s="13"/>
    </row>
    <row r="45" spans="1:15" ht="16" thickBot="1" x14ac:dyDescent="0.4">
      <c r="A45" s="113" t="s">
        <v>59</v>
      </c>
      <c r="B45" s="114"/>
      <c r="C45" s="114"/>
      <c r="D45" s="114"/>
      <c r="E45" s="114"/>
      <c r="F45" s="114"/>
      <c r="G45" s="114"/>
      <c r="H45" s="114"/>
      <c r="I45" s="114"/>
      <c r="J45" s="114"/>
      <c r="K45" s="114"/>
      <c r="L45" s="114"/>
      <c r="M45" s="114"/>
      <c r="N45" s="114"/>
      <c r="O45" s="115"/>
    </row>
  </sheetData>
  <mergeCells count="19">
    <mergeCell ref="A28:O28"/>
    <mergeCell ref="A32:O32"/>
    <mergeCell ref="A36:O36"/>
    <mergeCell ref="A39:O39"/>
    <mergeCell ref="A45:O45"/>
    <mergeCell ref="A42:O42"/>
    <mergeCell ref="A1:O1"/>
    <mergeCell ref="A5:O5"/>
    <mergeCell ref="A4:O4"/>
    <mergeCell ref="A3:O3"/>
    <mergeCell ref="A8:O8"/>
    <mergeCell ref="A24:O24"/>
    <mergeCell ref="A15:O15"/>
    <mergeCell ref="A18:O18"/>
    <mergeCell ref="A21:O21"/>
    <mergeCell ref="A9:O9"/>
    <mergeCell ref="A12:O12"/>
    <mergeCell ref="A13:O13"/>
    <mergeCell ref="A19:O19"/>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D4E04-2413-4708-9C8E-739F73C0B3C9}">
  <dimension ref="A1:P41"/>
  <sheetViews>
    <sheetView topLeftCell="A22" zoomScale="80" zoomScaleNormal="80" workbookViewId="0">
      <selection activeCell="O21" sqref="O21"/>
    </sheetView>
  </sheetViews>
  <sheetFormatPr baseColWidth="10" defaultColWidth="10.81640625" defaultRowHeight="14.5" x14ac:dyDescent="0.35"/>
  <cols>
    <col min="1" max="1" width="50.54296875" style="1" customWidth="1"/>
    <col min="2" max="2" width="12.81640625" style="1" bestFit="1" customWidth="1"/>
    <col min="3" max="15" width="9.7265625" style="1" bestFit="1" customWidth="1"/>
    <col min="16" max="16" width="5.453125" style="1" bestFit="1" customWidth="1"/>
    <col min="17" max="17" width="6.81640625" style="1" bestFit="1" customWidth="1"/>
    <col min="18" max="18" width="7" style="1" bestFit="1" customWidth="1"/>
    <col min="19" max="21" width="6.81640625" style="1" bestFit="1" customWidth="1"/>
    <col min="22" max="22" width="7" style="1" bestFit="1" customWidth="1"/>
    <col min="23" max="25" width="6.81640625" style="1" bestFit="1" customWidth="1"/>
    <col min="26" max="26" width="7" style="1" bestFit="1" customWidth="1"/>
    <col min="27" max="29" width="6.81640625" style="1" bestFit="1" customWidth="1"/>
    <col min="30" max="30" width="7" style="1" bestFit="1" customWidth="1"/>
    <col min="31" max="33" width="6.81640625" style="1" bestFit="1" customWidth="1"/>
    <col min="34" max="34" width="7" style="1" bestFit="1" customWidth="1"/>
    <col min="35" max="37" width="6.81640625" style="1" bestFit="1" customWidth="1"/>
    <col min="38" max="38" width="7" style="1" bestFit="1" customWidth="1"/>
    <col min="39" max="41" width="6.81640625" style="1" bestFit="1" customWidth="1"/>
    <col min="42" max="42" width="7" style="1" bestFit="1" customWidth="1"/>
    <col min="43" max="45" width="6.81640625" style="1" bestFit="1" customWidth="1"/>
    <col min="46" max="46" width="7" style="1" bestFit="1" customWidth="1"/>
    <col min="47" max="49" width="6.81640625" style="1" bestFit="1" customWidth="1"/>
    <col min="50" max="50" width="7" style="1" bestFit="1" customWidth="1"/>
    <col min="51" max="53" width="6.81640625" style="1" bestFit="1" customWidth="1"/>
    <col min="54" max="16384" width="10.81640625" style="1"/>
  </cols>
  <sheetData>
    <row r="1" spans="1:15" ht="26" x14ac:dyDescent="0.6">
      <c r="A1" s="100" t="s">
        <v>74</v>
      </c>
      <c r="B1" s="100"/>
      <c r="C1" s="100"/>
      <c r="D1" s="100"/>
      <c r="E1" s="100"/>
      <c r="F1" s="100"/>
      <c r="G1" s="100"/>
      <c r="H1" s="100"/>
      <c r="I1" s="100"/>
      <c r="J1" s="100"/>
      <c r="K1" s="100"/>
      <c r="L1" s="100"/>
      <c r="M1" s="100"/>
      <c r="N1" s="100"/>
      <c r="O1" s="100"/>
    </row>
    <row r="2" spans="1:15" ht="15.5" x14ac:dyDescent="0.35">
      <c r="A2" s="30" t="s">
        <v>1</v>
      </c>
      <c r="B2" s="30"/>
      <c r="C2" s="31">
        <v>2010</v>
      </c>
      <c r="D2" s="31">
        <v>2011</v>
      </c>
      <c r="E2" s="31">
        <v>2012</v>
      </c>
      <c r="F2" s="31">
        <v>2013</v>
      </c>
      <c r="G2" s="31">
        <v>2014</v>
      </c>
      <c r="H2" s="31">
        <v>2015</v>
      </c>
      <c r="I2" s="31">
        <v>2016</v>
      </c>
      <c r="J2" s="31">
        <v>2017</v>
      </c>
      <c r="K2" s="31">
        <v>2018</v>
      </c>
      <c r="L2" s="31">
        <v>2019</v>
      </c>
      <c r="M2" s="31">
        <v>2020</v>
      </c>
      <c r="N2" s="31">
        <v>2021</v>
      </c>
      <c r="O2" s="31">
        <v>2022</v>
      </c>
    </row>
    <row r="3" spans="1:15" ht="15.5" x14ac:dyDescent="0.35">
      <c r="A3" s="99" t="s">
        <v>15</v>
      </c>
      <c r="B3" s="21" t="s">
        <v>51</v>
      </c>
      <c r="C3" s="26">
        <v>80.319999999999993</v>
      </c>
      <c r="D3" s="26">
        <v>79.58</v>
      </c>
      <c r="E3" s="26">
        <v>80</v>
      </c>
      <c r="F3" s="26">
        <v>80.260000000000005</v>
      </c>
      <c r="G3" s="26">
        <v>79.39</v>
      </c>
      <c r="H3" s="26">
        <v>80.14</v>
      </c>
      <c r="I3" s="26">
        <v>79.7</v>
      </c>
      <c r="J3" s="26">
        <v>79.680000000000007</v>
      </c>
      <c r="K3" s="26">
        <v>79.680000000000007</v>
      </c>
      <c r="L3" s="26">
        <v>79.349999999999994</v>
      </c>
      <c r="M3" s="26">
        <v>77.87</v>
      </c>
      <c r="N3" s="26">
        <v>79.8</v>
      </c>
      <c r="O3" s="26">
        <v>80.439340512722779</v>
      </c>
    </row>
    <row r="4" spans="1:15" ht="15.5" x14ac:dyDescent="0.35">
      <c r="A4" s="99"/>
      <c r="B4" s="22" t="s">
        <v>52</v>
      </c>
      <c r="C4" s="23">
        <v>85.19</v>
      </c>
      <c r="D4" s="23">
        <v>84.17</v>
      </c>
      <c r="E4" s="23">
        <v>83.44</v>
      </c>
      <c r="F4" s="23">
        <v>83.4</v>
      </c>
      <c r="G4" s="23">
        <v>83.38</v>
      </c>
      <c r="H4" s="23">
        <v>82.68</v>
      </c>
      <c r="I4" s="23">
        <v>82.35</v>
      </c>
      <c r="J4" s="23">
        <v>83</v>
      </c>
      <c r="K4" s="23">
        <v>83.26</v>
      </c>
      <c r="L4" s="23">
        <v>81.99</v>
      </c>
      <c r="M4" s="23">
        <v>80.599999999999994</v>
      </c>
      <c r="N4" s="23">
        <v>81.400000000000006</v>
      </c>
      <c r="O4" s="23">
        <v>83.330070477682057</v>
      </c>
    </row>
    <row r="5" spans="1:15" ht="15.5" x14ac:dyDescent="0.35">
      <c r="A5" s="99"/>
      <c r="B5" s="22" t="s">
        <v>53</v>
      </c>
      <c r="C5" s="23">
        <v>75.75</v>
      </c>
      <c r="D5" s="23">
        <v>75.31</v>
      </c>
      <c r="E5" s="23">
        <v>76.78</v>
      </c>
      <c r="F5" s="23">
        <v>77.239999999999995</v>
      </c>
      <c r="G5" s="23">
        <v>75.650000000000006</v>
      </c>
      <c r="H5" s="23">
        <v>77.78</v>
      </c>
      <c r="I5" s="23">
        <v>77.209999999999994</v>
      </c>
      <c r="J5" s="23">
        <v>76.540000000000006</v>
      </c>
      <c r="K5" s="23">
        <v>76.38</v>
      </c>
      <c r="L5" s="23">
        <v>76.83</v>
      </c>
      <c r="M5" s="23">
        <v>75.290000000000006</v>
      </c>
      <c r="N5" s="23">
        <v>78.28</v>
      </c>
      <c r="O5" s="23">
        <v>77.699377959335251</v>
      </c>
    </row>
    <row r="6" spans="1:15" ht="15.5" x14ac:dyDescent="0.35">
      <c r="A6" s="99"/>
      <c r="B6" s="24" t="s">
        <v>54</v>
      </c>
      <c r="C6" s="32">
        <f t="shared" ref="C6:O6" si="0">+C5-C4</f>
        <v>-9.4399999999999977</v>
      </c>
      <c r="D6" s="32">
        <f t="shared" si="0"/>
        <v>-8.86</v>
      </c>
      <c r="E6" s="32">
        <f t="shared" si="0"/>
        <v>-6.6599999999999966</v>
      </c>
      <c r="F6" s="32">
        <f t="shared" si="0"/>
        <v>-6.1600000000000108</v>
      </c>
      <c r="G6" s="32">
        <f t="shared" si="0"/>
        <v>-7.7299999999999898</v>
      </c>
      <c r="H6" s="32">
        <f t="shared" si="0"/>
        <v>-4.9000000000000057</v>
      </c>
      <c r="I6" s="32">
        <f t="shared" si="0"/>
        <v>-5.1400000000000006</v>
      </c>
      <c r="J6" s="32">
        <f t="shared" si="0"/>
        <v>-6.4599999999999937</v>
      </c>
      <c r="K6" s="32">
        <f t="shared" si="0"/>
        <v>-6.8800000000000097</v>
      </c>
      <c r="L6" s="32">
        <f t="shared" si="0"/>
        <v>-5.1599999999999966</v>
      </c>
      <c r="M6" s="32">
        <f t="shared" si="0"/>
        <v>-5.3099999999999881</v>
      </c>
      <c r="N6" s="32">
        <f t="shared" si="0"/>
        <v>-3.1200000000000045</v>
      </c>
      <c r="O6" s="32">
        <f t="shared" si="0"/>
        <v>-5.6306925183468053</v>
      </c>
    </row>
    <row r="7" spans="1:15" ht="15.5" x14ac:dyDescent="0.35">
      <c r="A7" s="30" t="s">
        <v>1</v>
      </c>
      <c r="B7" s="30"/>
      <c r="C7" s="31">
        <v>2010</v>
      </c>
      <c r="D7" s="31">
        <v>2011</v>
      </c>
      <c r="E7" s="31">
        <v>2012</v>
      </c>
      <c r="F7" s="31">
        <v>2013</v>
      </c>
      <c r="G7" s="31">
        <v>2014</v>
      </c>
      <c r="H7" s="31">
        <v>2015</v>
      </c>
      <c r="I7" s="31">
        <v>2016</v>
      </c>
      <c r="J7" s="31">
        <v>2017</v>
      </c>
      <c r="K7" s="31">
        <v>2018</v>
      </c>
      <c r="L7" s="31">
        <v>2019</v>
      </c>
      <c r="M7" s="31">
        <v>2020</v>
      </c>
      <c r="N7" s="31">
        <v>2021</v>
      </c>
      <c r="O7" s="31">
        <v>2022</v>
      </c>
    </row>
    <row r="8" spans="1:15" ht="15.5" x14ac:dyDescent="0.35">
      <c r="A8" s="99" t="s">
        <v>16</v>
      </c>
      <c r="B8" s="21" t="s">
        <v>51</v>
      </c>
      <c r="C8" s="26">
        <v>68.36</v>
      </c>
      <c r="D8" s="26">
        <v>67.400000000000006</v>
      </c>
      <c r="E8" s="26">
        <v>65.790000000000006</v>
      </c>
      <c r="F8" s="26">
        <v>65.78</v>
      </c>
      <c r="G8" s="26">
        <v>66.099999999999994</v>
      </c>
      <c r="H8" s="26">
        <v>66.760000000000005</v>
      </c>
      <c r="I8" s="26">
        <v>67.23</v>
      </c>
      <c r="J8" s="26">
        <v>69.73</v>
      </c>
      <c r="K8" s="26">
        <v>70.11</v>
      </c>
      <c r="L8" s="26">
        <v>70.8</v>
      </c>
      <c r="M8" s="26">
        <v>67.709999999999994</v>
      </c>
      <c r="N8" s="26">
        <v>70.63</v>
      </c>
      <c r="O8" s="26">
        <v>71.614409606404266</v>
      </c>
    </row>
    <row r="9" spans="1:15" ht="15.5" x14ac:dyDescent="0.35">
      <c r="A9" s="99"/>
      <c r="B9" s="22" t="s">
        <v>52</v>
      </c>
      <c r="C9" s="23">
        <v>72.309913378248311</v>
      </c>
      <c r="D9" s="23">
        <v>70.726664040961012</v>
      </c>
      <c r="E9" s="23">
        <v>67.853971386285153</v>
      </c>
      <c r="F9" s="23">
        <v>67.670022601191704</v>
      </c>
      <c r="G9" s="23">
        <v>68.373651691276578</v>
      </c>
      <c r="H9" s="23">
        <v>68.089670706854037</v>
      </c>
      <c r="I9" s="23">
        <v>69.36714301063715</v>
      </c>
      <c r="J9" s="23">
        <v>72.493438320209961</v>
      </c>
      <c r="K9" s="23">
        <v>73.416804635761594</v>
      </c>
      <c r="L9" s="23">
        <v>73.410404624277447</v>
      </c>
      <c r="M9" s="23">
        <v>70.683818551117128</v>
      </c>
      <c r="N9" s="23">
        <v>73.034373765310178</v>
      </c>
      <c r="O9" s="23">
        <v>75.773296789350056</v>
      </c>
    </row>
    <row r="10" spans="1:15" ht="15.5" x14ac:dyDescent="0.35">
      <c r="A10" s="99"/>
      <c r="B10" s="22" t="s">
        <v>53</v>
      </c>
      <c r="C10" s="23">
        <v>64.655874106900612</v>
      </c>
      <c r="D10" s="23">
        <v>64.352274803581224</v>
      </c>
      <c r="E10" s="23">
        <v>63.860331573585249</v>
      </c>
      <c r="F10" s="23">
        <v>64.010083381811128</v>
      </c>
      <c r="G10" s="23">
        <v>63.963786656170043</v>
      </c>
      <c r="H10" s="23">
        <v>65.546385602068213</v>
      </c>
      <c r="I10" s="23">
        <v>65.191024863553679</v>
      </c>
      <c r="J10" s="23">
        <v>67.118644067796609</v>
      </c>
      <c r="K10" s="23">
        <v>67.062883435582819</v>
      </c>
      <c r="L10" s="23">
        <v>68.314948649676694</v>
      </c>
      <c r="M10" s="23">
        <v>64.870295944464743</v>
      </c>
      <c r="N10" s="23">
        <v>68.322923464155878</v>
      </c>
      <c r="O10" s="23">
        <v>67.653885433107419</v>
      </c>
    </row>
    <row r="11" spans="1:15" ht="15.5" x14ac:dyDescent="0.35">
      <c r="A11" s="99"/>
      <c r="B11" s="24" t="s">
        <v>54</v>
      </c>
      <c r="C11" s="32">
        <f t="shared" ref="C11" si="1">+C10-C9</f>
        <v>-7.654039271347699</v>
      </c>
      <c r="D11" s="32">
        <f t="shared" ref="D11" si="2">+D10-D9</f>
        <v>-6.3743892373797877</v>
      </c>
      <c r="E11" s="32">
        <f t="shared" ref="E11" si="3">+E10-E9</f>
        <v>-3.9936398126999038</v>
      </c>
      <c r="F11" s="32">
        <f t="shared" ref="F11" si="4">+F10-F9</f>
        <v>-3.6599392193805755</v>
      </c>
      <c r="G11" s="32">
        <f t="shared" ref="G11" si="5">+G10-G9</f>
        <v>-4.4098650351065345</v>
      </c>
      <c r="H11" s="32">
        <f t="shared" ref="H11" si="6">+H10-H9</f>
        <v>-2.5432851047858236</v>
      </c>
      <c r="I11" s="32">
        <f t="shared" ref="I11" si="7">+I10-I9</f>
        <v>-4.1761181470834714</v>
      </c>
      <c r="J11" s="32">
        <f t="shared" ref="J11" si="8">+J10-J9</f>
        <v>-5.3747942524133521</v>
      </c>
      <c r="K11" s="32">
        <f t="shared" ref="K11" si="9">+K10-K9</f>
        <v>-6.3539212001787746</v>
      </c>
      <c r="L11" s="32">
        <f t="shared" ref="L11" si="10">+L10-L9</f>
        <v>-5.0954559746007533</v>
      </c>
      <c r="M11" s="32">
        <f t="shared" ref="M11" si="11">+M10-M9</f>
        <v>-5.8135226066523842</v>
      </c>
      <c r="N11" s="32">
        <f t="shared" ref="N11:O11" si="12">+N10-N9</f>
        <v>-4.7114503011543007</v>
      </c>
      <c r="O11" s="32">
        <f t="shared" si="12"/>
        <v>-8.1194113562426367</v>
      </c>
    </row>
    <row r="12" spans="1:15" ht="15.5" x14ac:dyDescent="0.35">
      <c r="A12" s="30" t="s">
        <v>1</v>
      </c>
      <c r="B12" s="30"/>
      <c r="C12" s="31">
        <v>2010</v>
      </c>
      <c r="D12" s="31">
        <v>2011</v>
      </c>
      <c r="E12" s="31">
        <v>2012</v>
      </c>
      <c r="F12" s="31">
        <v>2013</v>
      </c>
      <c r="G12" s="31">
        <v>2014</v>
      </c>
      <c r="H12" s="31">
        <v>2015</v>
      </c>
      <c r="I12" s="31">
        <v>2016</v>
      </c>
      <c r="J12" s="31">
        <v>2017</v>
      </c>
      <c r="K12" s="31">
        <v>2018</v>
      </c>
      <c r="L12" s="31">
        <v>2019</v>
      </c>
      <c r="M12" s="31">
        <v>2020</v>
      </c>
      <c r="N12" s="31">
        <v>2021</v>
      </c>
      <c r="O12" s="31">
        <v>2022</v>
      </c>
    </row>
    <row r="13" spans="1:15" ht="15.5" x14ac:dyDescent="0.35">
      <c r="A13" s="99" t="s">
        <v>17</v>
      </c>
      <c r="B13" s="21" t="s">
        <v>51</v>
      </c>
      <c r="C13" s="26">
        <v>14.89</v>
      </c>
      <c r="D13" s="26">
        <v>15.3</v>
      </c>
      <c r="E13" s="26">
        <v>17.77</v>
      </c>
      <c r="F13" s="26">
        <v>18.03</v>
      </c>
      <c r="G13" s="26">
        <v>16.75</v>
      </c>
      <c r="H13" s="26">
        <v>16.690000000000001</v>
      </c>
      <c r="I13" s="26">
        <v>15.65</v>
      </c>
      <c r="J13" s="26">
        <v>12.48</v>
      </c>
      <c r="K13" s="26">
        <v>12.02</v>
      </c>
      <c r="L13" s="26">
        <v>10.77</v>
      </c>
      <c r="M13" s="26">
        <v>13.04</v>
      </c>
      <c r="N13" s="26">
        <v>11.49</v>
      </c>
      <c r="O13" s="26">
        <v>10.976837865055385</v>
      </c>
    </row>
    <row r="14" spans="1:15" ht="15.5" x14ac:dyDescent="0.35">
      <c r="A14" s="99"/>
      <c r="B14" s="22" t="s">
        <v>52</v>
      </c>
      <c r="C14" s="23">
        <v>15.116935939441868</v>
      </c>
      <c r="D14" s="23">
        <v>15.968647636874127</v>
      </c>
      <c r="E14" s="23">
        <v>18.682748019392221</v>
      </c>
      <c r="F14" s="23">
        <v>18.899285890174838</v>
      </c>
      <c r="G14" s="23">
        <v>18.023109771414216</v>
      </c>
      <c r="H14" s="23">
        <v>17.670000000000002</v>
      </c>
      <c r="I14" s="23">
        <v>15.76</v>
      </c>
      <c r="J14" s="23">
        <v>12.65</v>
      </c>
      <c r="K14" s="23">
        <v>11.83</v>
      </c>
      <c r="L14" s="23">
        <v>10.46</v>
      </c>
      <c r="M14" s="23">
        <v>12.28</v>
      </c>
      <c r="N14" s="23">
        <v>10.26</v>
      </c>
      <c r="O14" s="23">
        <v>9.0449900152707627</v>
      </c>
    </row>
    <row r="15" spans="1:15" ht="15.5" x14ac:dyDescent="0.35">
      <c r="A15" s="99"/>
      <c r="B15" s="22" t="s">
        <v>53</v>
      </c>
      <c r="C15" s="23">
        <v>14.628612371626465</v>
      </c>
      <c r="D15" s="23">
        <v>14.566403881140083</v>
      </c>
      <c r="E15" s="23">
        <v>16.81746893473278</v>
      </c>
      <c r="F15" s="23">
        <v>17.133174344169703</v>
      </c>
      <c r="G15" s="23">
        <v>15.474642392717815</v>
      </c>
      <c r="H15" s="23">
        <v>15.73</v>
      </c>
      <c r="I15" s="23">
        <v>15.55</v>
      </c>
      <c r="J15" s="23">
        <v>12.31</v>
      </c>
      <c r="K15" s="23">
        <v>12.21</v>
      </c>
      <c r="L15" s="23">
        <v>11.09</v>
      </c>
      <c r="M15" s="23">
        <v>13.82</v>
      </c>
      <c r="N15" s="23">
        <v>12.7</v>
      </c>
      <c r="O15" s="23">
        <v>12.940614171346636</v>
      </c>
    </row>
    <row r="16" spans="1:15" ht="15.5" x14ac:dyDescent="0.35">
      <c r="A16" s="99"/>
      <c r="B16" s="24" t="s">
        <v>54</v>
      </c>
      <c r="C16" s="32">
        <f t="shared" ref="C16" si="13">+C15-C14</f>
        <v>-0.48832356781540298</v>
      </c>
      <c r="D16" s="32">
        <f t="shared" ref="D16" si="14">+D15-D14</f>
        <v>-1.4022437557340446</v>
      </c>
      <c r="E16" s="32">
        <f t="shared" ref="E16" si="15">+E15-E14</f>
        <v>-1.8652790846594414</v>
      </c>
      <c r="F16" s="32">
        <f t="shared" ref="F16" si="16">+F15-F14</f>
        <v>-1.7661115460051349</v>
      </c>
      <c r="G16" s="32">
        <f t="shared" ref="G16" si="17">+G15-G14</f>
        <v>-2.5484673786964009</v>
      </c>
      <c r="H16" s="32">
        <f t="shared" ref="H16" si="18">+H15-H14</f>
        <v>-1.9400000000000013</v>
      </c>
      <c r="I16" s="32">
        <f t="shared" ref="I16" si="19">+I15-I14</f>
        <v>-0.20999999999999908</v>
      </c>
      <c r="J16" s="32">
        <f t="shared" ref="J16" si="20">+J15-J14</f>
        <v>-0.33999999999999986</v>
      </c>
      <c r="K16" s="32">
        <f t="shared" ref="K16" si="21">+K15-K14</f>
        <v>0.38000000000000078</v>
      </c>
      <c r="L16" s="32">
        <f t="shared" ref="L16" si="22">+L15-L14</f>
        <v>0.62999999999999901</v>
      </c>
      <c r="M16" s="32">
        <f t="shared" ref="M16" si="23">+M15-M14</f>
        <v>1.5400000000000009</v>
      </c>
      <c r="N16" s="32">
        <f t="shared" ref="N16:O16" si="24">+N15-N14</f>
        <v>2.4399999999999995</v>
      </c>
      <c r="O16" s="32">
        <f t="shared" si="24"/>
        <v>3.8956241560758738</v>
      </c>
    </row>
    <row r="17" spans="1:16" ht="15.5" x14ac:dyDescent="0.35">
      <c r="A17" s="30" t="s">
        <v>1</v>
      </c>
      <c r="B17" s="30"/>
      <c r="C17" s="31">
        <v>2010</v>
      </c>
      <c r="D17" s="31">
        <v>2011</v>
      </c>
      <c r="E17" s="31">
        <v>2012</v>
      </c>
      <c r="F17" s="31">
        <v>2013</v>
      </c>
      <c r="G17" s="31">
        <v>2014</v>
      </c>
      <c r="H17" s="31">
        <v>2015</v>
      </c>
      <c r="I17" s="31">
        <v>2016</v>
      </c>
      <c r="J17" s="31">
        <v>2017</v>
      </c>
      <c r="K17" s="31">
        <v>2018</v>
      </c>
      <c r="L17" s="31">
        <v>2019</v>
      </c>
      <c r="M17" s="31">
        <v>2020</v>
      </c>
      <c r="N17" s="31">
        <v>2021</v>
      </c>
      <c r="O17" s="31">
        <v>2022</v>
      </c>
    </row>
    <row r="18" spans="1:16" ht="15.5" x14ac:dyDescent="0.35">
      <c r="A18" s="99" t="s">
        <v>18</v>
      </c>
      <c r="B18" s="21" t="s">
        <v>51</v>
      </c>
      <c r="C18" s="26">
        <v>13.605074908894588</v>
      </c>
      <c r="D18" s="26">
        <v>10.524120672876409</v>
      </c>
      <c r="E18" s="26">
        <v>9.2973436161096803</v>
      </c>
      <c r="F18" s="26">
        <v>8.9906191369605999</v>
      </c>
      <c r="G18" s="26">
        <v>9.6448626498709977</v>
      </c>
      <c r="H18" s="26">
        <v>10.564829636405213</v>
      </c>
      <c r="I18" s="26">
        <v>10.809571133705376</v>
      </c>
      <c r="J18" s="26">
        <v>11.152927553014402</v>
      </c>
      <c r="K18" s="26">
        <v>10.941886580572714</v>
      </c>
      <c r="L18" s="26">
        <v>10.527387497454693</v>
      </c>
      <c r="M18" s="26">
        <v>9.298988794752665</v>
      </c>
      <c r="N18" s="26">
        <v>9.7843557460487531</v>
      </c>
      <c r="O18" s="26">
        <v>9.7668967313452271</v>
      </c>
    </row>
    <row r="19" spans="1:16" ht="15.5" x14ac:dyDescent="0.35">
      <c r="A19" s="99"/>
      <c r="B19" s="22" t="s">
        <v>52</v>
      </c>
      <c r="C19" s="23">
        <v>6.8281666376302805</v>
      </c>
      <c r="D19" s="23">
        <v>5.7955256682534877</v>
      </c>
      <c r="E19" s="23">
        <v>5.147193926005551</v>
      </c>
      <c r="F19" s="23">
        <v>4.3945614055883642</v>
      </c>
      <c r="G19" s="23">
        <v>5.263140357531813</v>
      </c>
      <c r="H19" s="23">
        <v>5.4758797763588545</v>
      </c>
      <c r="I19" s="23">
        <v>5.8095852914217252</v>
      </c>
      <c r="J19" s="23">
        <v>6.3072792041325361</v>
      </c>
      <c r="K19" s="23">
        <v>6.4924087993082695</v>
      </c>
      <c r="L19" s="23">
        <v>6.746084861464329</v>
      </c>
      <c r="M19" s="23">
        <v>5.0389680193496371</v>
      </c>
      <c r="N19" s="23">
        <v>5.1733333333333329</v>
      </c>
      <c r="O19" s="23">
        <v>5.4582125299382325</v>
      </c>
    </row>
    <row r="20" spans="1:16" ht="15.5" x14ac:dyDescent="0.35">
      <c r="A20" s="99"/>
      <c r="B20" s="22" t="s">
        <v>53</v>
      </c>
      <c r="C20" s="23">
        <v>18.288356528843288</v>
      </c>
      <c r="D20" s="23">
        <v>15.356427959109537</v>
      </c>
      <c r="E20" s="23">
        <v>13.478149155392547</v>
      </c>
      <c r="F20" s="23">
        <v>13.602267108934038</v>
      </c>
      <c r="G20" s="23">
        <v>14.043667405379107</v>
      </c>
      <c r="H20" s="23">
        <v>15.453331427013685</v>
      </c>
      <c r="I20" s="23">
        <v>15.807645841629556</v>
      </c>
      <c r="J20" s="23">
        <v>16.141550289939275</v>
      </c>
      <c r="K20" s="23">
        <v>15.452560487605853</v>
      </c>
      <c r="L20" s="23">
        <v>14.417515835857889</v>
      </c>
      <c r="M20" s="23">
        <v>13.705865999443981</v>
      </c>
      <c r="N20" s="23">
        <v>14.437567276641548</v>
      </c>
      <c r="O20" s="23">
        <v>14.37037037037037</v>
      </c>
    </row>
    <row r="21" spans="1:16" ht="15.5" x14ac:dyDescent="0.35">
      <c r="A21" s="99"/>
      <c r="B21" s="24" t="s">
        <v>54</v>
      </c>
      <c r="C21" s="32">
        <f>+C20-C19</f>
        <v>11.460189891213007</v>
      </c>
      <c r="D21" s="32">
        <f t="shared" ref="D21:O21" si="25">+D20-D19</f>
        <v>9.560902290856049</v>
      </c>
      <c r="E21" s="32">
        <f t="shared" si="25"/>
        <v>8.330955229386996</v>
      </c>
      <c r="F21" s="32">
        <f t="shared" si="25"/>
        <v>9.207705703345674</v>
      </c>
      <c r="G21" s="32">
        <f t="shared" si="25"/>
        <v>8.7805270478472934</v>
      </c>
      <c r="H21" s="32">
        <f t="shared" si="25"/>
        <v>9.9774516506548316</v>
      </c>
      <c r="I21" s="32">
        <f t="shared" si="25"/>
        <v>9.9980605502078319</v>
      </c>
      <c r="J21" s="32">
        <f t="shared" si="25"/>
        <v>9.8342710858067388</v>
      </c>
      <c r="K21" s="32">
        <f t="shared" si="25"/>
        <v>8.9601516882975822</v>
      </c>
      <c r="L21" s="32">
        <f t="shared" si="25"/>
        <v>7.6714309743935605</v>
      </c>
      <c r="M21" s="32">
        <f t="shared" si="25"/>
        <v>8.666897980094344</v>
      </c>
      <c r="N21" s="32">
        <f t="shared" si="25"/>
        <v>9.2642339433082164</v>
      </c>
      <c r="O21" s="32">
        <f t="shared" si="25"/>
        <v>8.9121578404321369</v>
      </c>
    </row>
    <row r="22" spans="1:16" ht="15.5" x14ac:dyDescent="0.35">
      <c r="A22" s="30" t="s">
        <v>1</v>
      </c>
      <c r="B22" s="30"/>
      <c r="C22" s="31">
        <v>2010</v>
      </c>
      <c r="D22" s="31">
        <v>2011</v>
      </c>
      <c r="E22" s="31">
        <v>2012</v>
      </c>
      <c r="F22" s="31">
        <v>2013</v>
      </c>
      <c r="G22" s="31">
        <v>2014</v>
      </c>
      <c r="H22" s="31">
        <v>2015</v>
      </c>
      <c r="I22" s="31">
        <v>2016</v>
      </c>
      <c r="J22" s="31">
        <v>2017</v>
      </c>
      <c r="K22" s="31">
        <v>2018</v>
      </c>
      <c r="L22" s="31">
        <v>2019</v>
      </c>
      <c r="M22" s="31">
        <v>2020</v>
      </c>
      <c r="N22" s="31">
        <v>2021</v>
      </c>
      <c r="O22" s="31">
        <v>2022</v>
      </c>
    </row>
    <row r="23" spans="1:16" ht="15.5" x14ac:dyDescent="0.35">
      <c r="A23" s="99" t="s">
        <v>19</v>
      </c>
      <c r="B23" s="21" t="s">
        <v>51</v>
      </c>
      <c r="C23" s="26">
        <v>11.162100148468081</v>
      </c>
      <c r="D23" s="26">
        <v>11.149728903100238</v>
      </c>
      <c r="E23" s="26">
        <v>11.896600971151098</v>
      </c>
      <c r="F23" s="26">
        <v>13.253283302063789</v>
      </c>
      <c r="G23" s="26">
        <v>13.158294126574596</v>
      </c>
      <c r="H23" s="26">
        <v>13.751048098178215</v>
      </c>
      <c r="I23" s="26">
        <v>12.506689091048084</v>
      </c>
      <c r="J23" s="26">
        <v>12.875443294492293</v>
      </c>
      <c r="K23" s="26">
        <v>12.766704098820888</v>
      </c>
      <c r="L23" s="26">
        <v>12.366795628860382</v>
      </c>
      <c r="M23" s="26">
        <v>12.482918830281498</v>
      </c>
      <c r="N23" s="26">
        <v>12.838199839271363</v>
      </c>
      <c r="O23" s="26">
        <v>12.872769891913007</v>
      </c>
    </row>
    <row r="24" spans="1:16" ht="15.5" x14ac:dyDescent="0.35">
      <c r="A24" s="99"/>
      <c r="B24" s="22" t="s">
        <v>52</v>
      </c>
      <c r="C24" s="23">
        <v>5.4657732229667584</v>
      </c>
      <c r="D24" s="23">
        <v>5.7853511062250922</v>
      </c>
      <c r="E24" s="23">
        <v>7.1784646061814543</v>
      </c>
      <c r="F24" s="23">
        <v>7.6554307116104878</v>
      </c>
      <c r="G24" s="23">
        <v>8.4961381190368037</v>
      </c>
      <c r="H24" s="23">
        <v>8.63275781614559</v>
      </c>
      <c r="I24" s="23">
        <v>7.5829383886255926</v>
      </c>
      <c r="J24" s="23">
        <v>7.3445521962350258</v>
      </c>
      <c r="K24" s="23">
        <v>6.467800390298299</v>
      </c>
      <c r="L24" s="23">
        <v>7.1744077098112697</v>
      </c>
      <c r="M24" s="23">
        <v>7.7129803816178439</v>
      </c>
      <c r="N24" s="23">
        <v>7.7200000000000006</v>
      </c>
      <c r="O24" s="23">
        <v>8.3322828690281092</v>
      </c>
    </row>
    <row r="25" spans="1:16" ht="15.5" x14ac:dyDescent="0.35">
      <c r="A25" s="99"/>
      <c r="B25" s="22" t="s">
        <v>53</v>
      </c>
      <c r="C25" s="23">
        <v>17.175360710321865</v>
      </c>
      <c r="D25" s="23">
        <v>16.638537271448666</v>
      </c>
      <c r="E25" s="23">
        <v>16.642795760527068</v>
      </c>
      <c r="F25" s="23">
        <v>18.875018799819525</v>
      </c>
      <c r="G25" s="23">
        <v>17.837591240875909</v>
      </c>
      <c r="H25" s="23">
        <v>18.66965620328849</v>
      </c>
      <c r="I25" s="23">
        <v>17.431192660550458</v>
      </c>
      <c r="J25" s="23">
        <v>18.574577516531964</v>
      </c>
      <c r="K25" s="23">
        <v>19.166077738515899</v>
      </c>
      <c r="L25" s="23">
        <v>17.708620214816854</v>
      </c>
      <c r="M25" s="23">
        <v>17.41729218793439</v>
      </c>
      <c r="N25" s="23">
        <v>18.016684607104413</v>
      </c>
      <c r="O25" s="23">
        <v>17.723905723905723</v>
      </c>
    </row>
    <row r="26" spans="1:16" ht="15.5" x14ac:dyDescent="0.35">
      <c r="A26" s="99"/>
      <c r="B26" s="24" t="s">
        <v>54</v>
      </c>
      <c r="C26" s="32">
        <f>+C25-C24</f>
        <v>11.709587487355106</v>
      </c>
      <c r="D26" s="32">
        <f t="shared" ref="D26" si="26">+D25-D24</f>
        <v>10.853186165223573</v>
      </c>
      <c r="E26" s="32">
        <f t="shared" ref="E26" si="27">+E25-E24</f>
        <v>9.464331154345615</v>
      </c>
      <c r="F26" s="32">
        <f t="shared" ref="F26" si="28">+F25-F24</f>
        <v>11.219588088209036</v>
      </c>
      <c r="G26" s="32">
        <f t="shared" ref="G26" si="29">+G25-G24</f>
        <v>9.3414531218391055</v>
      </c>
      <c r="H26" s="32">
        <f t="shared" ref="H26" si="30">+H25-H24</f>
        <v>10.0368983871429</v>
      </c>
      <c r="I26" s="32">
        <f t="shared" ref="I26" si="31">+I25-I24</f>
        <v>9.8482542719248656</v>
      </c>
      <c r="J26" s="32">
        <f t="shared" ref="J26" si="32">+J25-J24</f>
        <v>11.230025320296939</v>
      </c>
      <c r="K26" s="32">
        <f t="shared" ref="K26" si="33">+K25-K24</f>
        <v>12.6982773482176</v>
      </c>
      <c r="L26" s="32">
        <f t="shared" ref="L26" si="34">+L25-L24</f>
        <v>10.534212505005584</v>
      </c>
      <c r="M26" s="32">
        <f t="shared" ref="M26" si="35">+M25-M24</f>
        <v>9.7043118063165466</v>
      </c>
      <c r="N26" s="32">
        <f t="shared" ref="N26:O26" si="36">+N25-N24</f>
        <v>10.296684607104412</v>
      </c>
      <c r="O26" s="32">
        <f t="shared" si="36"/>
        <v>9.3916228548776139</v>
      </c>
    </row>
    <row r="27" spans="1:16" ht="15.5" x14ac:dyDescent="0.35">
      <c r="A27" s="30" t="s">
        <v>1</v>
      </c>
      <c r="B27" s="30"/>
      <c r="C27" s="31">
        <v>2010</v>
      </c>
      <c r="D27" s="31">
        <v>2011</v>
      </c>
      <c r="E27" s="31">
        <v>2012</v>
      </c>
      <c r="F27" s="31">
        <v>2013</v>
      </c>
      <c r="G27" s="31">
        <v>2014</v>
      </c>
      <c r="H27" s="31">
        <v>2015</v>
      </c>
      <c r="I27" s="31">
        <v>2016</v>
      </c>
      <c r="J27" s="31">
        <v>2017</v>
      </c>
      <c r="K27" s="31">
        <v>2018</v>
      </c>
      <c r="L27" s="31">
        <v>2019</v>
      </c>
      <c r="M27" s="31">
        <v>2020</v>
      </c>
      <c r="N27" s="31">
        <v>2021</v>
      </c>
      <c r="O27" s="31">
        <v>2022</v>
      </c>
    </row>
    <row r="28" spans="1:16" ht="15.5" x14ac:dyDescent="0.35">
      <c r="A28" s="101" t="s">
        <v>20</v>
      </c>
      <c r="B28" s="21" t="s">
        <v>51</v>
      </c>
      <c r="C28" s="35">
        <v>213440</v>
      </c>
      <c r="D28" s="35">
        <v>215014</v>
      </c>
      <c r="E28" s="35">
        <v>237109</v>
      </c>
      <c r="F28" s="35">
        <v>247525</v>
      </c>
      <c r="G28" s="35">
        <v>228904</v>
      </c>
      <c r="H28" s="35">
        <v>212389</v>
      </c>
      <c r="I28" s="35">
        <v>197753</v>
      </c>
      <c r="J28" s="35">
        <v>179324</v>
      </c>
      <c r="K28" s="35">
        <v>166473</v>
      </c>
      <c r="L28" s="35">
        <v>159355</v>
      </c>
      <c r="M28" s="35">
        <v>202644</v>
      </c>
      <c r="N28" s="35">
        <v>202866</v>
      </c>
      <c r="O28" s="35">
        <v>143903</v>
      </c>
    </row>
    <row r="29" spans="1:16" ht="15.5" x14ac:dyDescent="0.35">
      <c r="A29" s="102"/>
      <c r="B29" s="22" t="s">
        <v>52</v>
      </c>
      <c r="C29" s="36">
        <v>107084</v>
      </c>
      <c r="D29" s="36">
        <v>106440</v>
      </c>
      <c r="E29" s="36">
        <v>117394</v>
      </c>
      <c r="F29" s="36">
        <v>122696</v>
      </c>
      <c r="G29" s="36">
        <v>112271</v>
      </c>
      <c r="H29" s="36">
        <v>100861</v>
      </c>
      <c r="I29" s="36">
        <v>91101</v>
      </c>
      <c r="J29" s="36">
        <v>80059</v>
      </c>
      <c r="K29" s="36">
        <v>73039</v>
      </c>
      <c r="L29" s="36">
        <v>68753</v>
      </c>
      <c r="M29" s="36">
        <v>89877</v>
      </c>
      <c r="N29" s="36">
        <v>88248</v>
      </c>
      <c r="O29" s="36">
        <v>60505</v>
      </c>
    </row>
    <row r="30" spans="1:16" ht="15.5" x14ac:dyDescent="0.35">
      <c r="A30" s="102"/>
      <c r="B30" s="22" t="s">
        <v>53</v>
      </c>
      <c r="C30" s="36">
        <v>106356</v>
      </c>
      <c r="D30" s="36">
        <v>108574</v>
      </c>
      <c r="E30" s="36">
        <v>119715</v>
      </c>
      <c r="F30" s="36">
        <v>124829</v>
      </c>
      <c r="G30" s="36">
        <v>116633</v>
      </c>
      <c r="H30" s="36">
        <v>111528</v>
      </c>
      <c r="I30" s="36">
        <v>106652</v>
      </c>
      <c r="J30" s="36">
        <v>99265</v>
      </c>
      <c r="K30" s="36">
        <v>93434</v>
      </c>
      <c r="L30" s="36">
        <v>90602</v>
      </c>
      <c r="M30" s="36">
        <v>112767</v>
      </c>
      <c r="N30" s="36">
        <v>114618</v>
      </c>
      <c r="O30" s="36">
        <v>83398</v>
      </c>
    </row>
    <row r="31" spans="1:16" ht="15.5" x14ac:dyDescent="0.35">
      <c r="A31" s="102"/>
      <c r="B31" s="24" t="s">
        <v>75</v>
      </c>
      <c r="C31" s="37">
        <f t="shared" ref="C31:J31" si="37">+C30-C29</f>
        <v>-728</v>
      </c>
      <c r="D31" s="37">
        <f t="shared" si="37"/>
        <v>2134</v>
      </c>
      <c r="E31" s="37">
        <f t="shared" si="37"/>
        <v>2321</v>
      </c>
      <c r="F31" s="37">
        <f t="shared" si="37"/>
        <v>2133</v>
      </c>
      <c r="G31" s="37">
        <f t="shared" si="37"/>
        <v>4362</v>
      </c>
      <c r="H31" s="37">
        <f t="shared" si="37"/>
        <v>10667</v>
      </c>
      <c r="I31" s="37">
        <f t="shared" si="37"/>
        <v>15551</v>
      </c>
      <c r="J31" s="37">
        <f t="shared" si="37"/>
        <v>19206</v>
      </c>
      <c r="K31" s="37">
        <f>+K30-K29</f>
        <v>20395</v>
      </c>
      <c r="L31" s="37">
        <f t="shared" ref="L31:O31" si="38">+L30-L29</f>
        <v>21849</v>
      </c>
      <c r="M31" s="37">
        <f t="shared" si="38"/>
        <v>22890</v>
      </c>
      <c r="N31" s="37">
        <f t="shared" si="38"/>
        <v>26370</v>
      </c>
      <c r="O31" s="37">
        <f t="shared" si="38"/>
        <v>22893</v>
      </c>
      <c r="P31" s="54"/>
    </row>
    <row r="32" spans="1:16" ht="15.5" x14ac:dyDescent="0.35">
      <c r="A32" s="103"/>
      <c r="B32" s="24" t="s">
        <v>76</v>
      </c>
      <c r="C32" s="37">
        <f>+C30/C29*100</f>
        <v>99.320159874491054</v>
      </c>
      <c r="D32" s="37">
        <f t="shared" ref="D32:O32" si="39">+D30/D29*100</f>
        <v>102.00488538143556</v>
      </c>
      <c r="E32" s="37">
        <f t="shared" si="39"/>
        <v>101.97710274801098</v>
      </c>
      <c r="F32" s="37">
        <f t="shared" si="39"/>
        <v>101.73844298102628</v>
      </c>
      <c r="G32" s="37">
        <f t="shared" si="39"/>
        <v>103.88524195918805</v>
      </c>
      <c r="H32" s="37">
        <f t="shared" si="39"/>
        <v>110.57594114672669</v>
      </c>
      <c r="I32" s="37">
        <f t="shared" si="39"/>
        <v>117.07006509258954</v>
      </c>
      <c r="J32" s="37">
        <f t="shared" si="39"/>
        <v>123.98980751695625</v>
      </c>
      <c r="K32" s="37">
        <f t="shared" si="39"/>
        <v>127.9234381631731</v>
      </c>
      <c r="L32" s="37">
        <f t="shared" si="39"/>
        <v>131.77897691737087</v>
      </c>
      <c r="M32" s="37">
        <f t="shared" si="39"/>
        <v>125.46813979104776</v>
      </c>
      <c r="N32" s="37">
        <f t="shared" si="39"/>
        <v>129.88169703562687</v>
      </c>
      <c r="O32" s="37">
        <f t="shared" si="39"/>
        <v>137.83654243450954</v>
      </c>
      <c r="P32" s="54"/>
    </row>
    <row r="33" spans="1:15" ht="15.5" x14ac:dyDescent="0.35">
      <c r="A33" s="30" t="s">
        <v>1</v>
      </c>
      <c r="B33" s="31"/>
      <c r="C33" s="31">
        <v>2010</v>
      </c>
      <c r="D33" s="31">
        <v>2011</v>
      </c>
      <c r="E33" s="31">
        <v>2012</v>
      </c>
      <c r="F33" s="31">
        <v>2013</v>
      </c>
      <c r="G33" s="31">
        <v>2014</v>
      </c>
      <c r="H33" s="31">
        <v>2015</v>
      </c>
      <c r="I33" s="31">
        <v>2016</v>
      </c>
      <c r="J33" s="31">
        <v>2017</v>
      </c>
      <c r="K33" s="31">
        <v>2018</v>
      </c>
      <c r="L33" s="31">
        <v>2019</v>
      </c>
      <c r="M33" s="31">
        <v>2020</v>
      </c>
      <c r="N33" s="31">
        <v>2021</v>
      </c>
      <c r="O33" s="31">
        <v>2022</v>
      </c>
    </row>
    <row r="34" spans="1:15" ht="15.65" customHeight="1" x14ac:dyDescent="0.35">
      <c r="A34" s="101" t="s">
        <v>77</v>
      </c>
      <c r="B34" s="21" t="s">
        <v>51</v>
      </c>
      <c r="C34" s="86"/>
      <c r="D34" s="35">
        <v>51376</v>
      </c>
      <c r="E34" s="35">
        <v>70827</v>
      </c>
      <c r="F34" s="35">
        <v>74467</v>
      </c>
      <c r="G34" s="35">
        <v>76452</v>
      </c>
      <c r="H34" s="35">
        <v>77350</v>
      </c>
      <c r="I34" s="35">
        <v>76822</v>
      </c>
      <c r="J34" s="35">
        <v>75678</v>
      </c>
      <c r="K34" s="35">
        <v>74472</v>
      </c>
      <c r="L34" s="35">
        <v>72082</v>
      </c>
      <c r="M34" s="35">
        <v>70170</v>
      </c>
      <c r="N34" s="35">
        <v>61440</v>
      </c>
      <c r="O34" s="35">
        <v>61592</v>
      </c>
    </row>
    <row r="35" spans="1:15" ht="15.5" x14ac:dyDescent="0.35">
      <c r="A35" s="102"/>
      <c r="B35" s="22" t="s">
        <v>52</v>
      </c>
      <c r="C35" s="86"/>
      <c r="D35" s="36">
        <v>3416</v>
      </c>
      <c r="E35" s="36">
        <v>3402</v>
      </c>
      <c r="F35" s="36">
        <v>3626</v>
      </c>
      <c r="G35" s="36">
        <v>3617</v>
      </c>
      <c r="H35" s="36">
        <v>3627</v>
      </c>
      <c r="I35" s="36">
        <v>3429</v>
      </c>
      <c r="J35" s="36">
        <v>3258</v>
      </c>
      <c r="K35" s="36">
        <v>3134</v>
      </c>
      <c r="L35" s="36">
        <v>2873</v>
      </c>
      <c r="M35" s="36">
        <v>2781</v>
      </c>
      <c r="N35" s="36">
        <v>2429</v>
      </c>
      <c r="O35" s="36">
        <v>2430</v>
      </c>
    </row>
    <row r="36" spans="1:15" ht="15.5" x14ac:dyDescent="0.35">
      <c r="A36" s="102"/>
      <c r="B36" s="22" t="s">
        <v>53</v>
      </c>
      <c r="C36" s="86"/>
      <c r="D36" s="36">
        <v>47955</v>
      </c>
      <c r="E36" s="36">
        <v>67418</v>
      </c>
      <c r="F36" s="36">
        <v>70833</v>
      </c>
      <c r="G36" s="36">
        <v>72835</v>
      </c>
      <c r="H36" s="36">
        <v>73723</v>
      </c>
      <c r="I36" s="36">
        <v>73393</v>
      </c>
      <c r="J36" s="36">
        <v>72420</v>
      </c>
      <c r="K36" s="36">
        <v>71338</v>
      </c>
      <c r="L36" s="36">
        <v>69209</v>
      </c>
      <c r="M36" s="36">
        <v>67389</v>
      </c>
      <c r="N36" s="36">
        <v>59011</v>
      </c>
      <c r="O36" s="36">
        <v>59162</v>
      </c>
    </row>
    <row r="37" spans="1:15" ht="15.5" x14ac:dyDescent="0.35">
      <c r="A37" s="102"/>
      <c r="B37" s="24" t="s">
        <v>78</v>
      </c>
      <c r="C37" s="86"/>
      <c r="D37" s="37">
        <f t="shared" ref="D37:K37" si="40">+D36-D35</f>
        <v>44539</v>
      </c>
      <c r="E37" s="37">
        <f t="shared" si="40"/>
        <v>64016</v>
      </c>
      <c r="F37" s="37">
        <f t="shared" si="40"/>
        <v>67207</v>
      </c>
      <c r="G37" s="37">
        <f t="shared" si="40"/>
        <v>69218</v>
      </c>
      <c r="H37" s="37">
        <f t="shared" si="40"/>
        <v>70096</v>
      </c>
      <c r="I37" s="37">
        <f t="shared" si="40"/>
        <v>69964</v>
      </c>
      <c r="J37" s="37">
        <f t="shared" si="40"/>
        <v>69162</v>
      </c>
      <c r="K37" s="37">
        <f t="shared" si="40"/>
        <v>68204</v>
      </c>
      <c r="L37" s="37">
        <f>+L36-L35</f>
        <v>66336</v>
      </c>
      <c r="M37" s="37">
        <f>+M36-M35</f>
        <v>64608</v>
      </c>
      <c r="N37" s="37">
        <f>+N36-N35</f>
        <v>56582</v>
      </c>
      <c r="O37" s="37">
        <f>+O36-O35</f>
        <v>56732</v>
      </c>
    </row>
    <row r="38" spans="1:15" ht="15.5" x14ac:dyDescent="0.35">
      <c r="A38" s="103"/>
      <c r="B38" s="24" t="s">
        <v>76</v>
      </c>
      <c r="C38" s="86"/>
      <c r="D38" s="37">
        <f t="shared" ref="D38:E38" si="41">+D36/D35*100</f>
        <v>1403.8348946135832</v>
      </c>
      <c r="E38" s="37">
        <f t="shared" si="41"/>
        <v>1981.7166372721929</v>
      </c>
      <c r="F38" s="37">
        <f t="shared" ref="F38:G38" si="42">+F36/F35*100</f>
        <v>1953.4749034749034</v>
      </c>
      <c r="G38" s="37">
        <f t="shared" si="42"/>
        <v>2013.6853746198508</v>
      </c>
      <c r="H38" s="37">
        <f t="shared" ref="H38:I38" si="43">+H36/H35*100</f>
        <v>2032.6164874551971</v>
      </c>
      <c r="I38" s="37">
        <f t="shared" si="43"/>
        <v>2140.3616214639837</v>
      </c>
      <c r="J38" s="37">
        <f t="shared" ref="J38:K38" si="44">+J36/J35*100</f>
        <v>2222.8360957642726</v>
      </c>
      <c r="K38" s="37">
        <f t="shared" si="44"/>
        <v>2276.260370134014</v>
      </c>
      <c r="L38" s="37">
        <f>+L36/L35*100</f>
        <v>2408.9453532892444</v>
      </c>
      <c r="M38" s="37">
        <f>+M36/M35*100</f>
        <v>2423.1930960086297</v>
      </c>
      <c r="N38" s="37">
        <f>+N36/N35*100</f>
        <v>2429.4359818855496</v>
      </c>
      <c r="O38" s="37">
        <f>+O36/O35*100</f>
        <v>2434.650205761317</v>
      </c>
    </row>
    <row r="41" spans="1:15" x14ac:dyDescent="0.35">
      <c r="D41"/>
      <c r="E41"/>
      <c r="F41"/>
    </row>
  </sheetData>
  <mergeCells count="8">
    <mergeCell ref="A34:A38"/>
    <mergeCell ref="A1:O1"/>
    <mergeCell ref="A3:A6"/>
    <mergeCell ref="A8:A11"/>
    <mergeCell ref="A13:A16"/>
    <mergeCell ref="A18:A21"/>
    <mergeCell ref="A23:A26"/>
    <mergeCell ref="A28:A32"/>
  </mergeCells>
  <conditionalFormatting sqref="C6:O6">
    <cfRule type="cellIs" dxfId="116" priority="47" operator="lessThan">
      <formula>0</formula>
    </cfRule>
    <cfRule type="cellIs" dxfId="115" priority="48" operator="greaterThan">
      <formula>0</formula>
    </cfRule>
  </conditionalFormatting>
  <conditionalFormatting sqref="C11:N11">
    <cfRule type="cellIs" dxfId="114" priority="45" operator="lessThan">
      <formula>0</formula>
    </cfRule>
    <cfRule type="cellIs" dxfId="113" priority="46" operator="greaterThan">
      <formula>0</formula>
    </cfRule>
  </conditionalFormatting>
  <conditionalFormatting sqref="C16:N16">
    <cfRule type="cellIs" dxfId="112" priority="33" operator="lessThan">
      <formula>0</formula>
    </cfRule>
    <cfRule type="cellIs" dxfId="111" priority="34" operator="greaterThan">
      <formula>0</formula>
    </cfRule>
  </conditionalFormatting>
  <conditionalFormatting sqref="C21:N21">
    <cfRule type="cellIs" dxfId="110" priority="31" operator="lessThan">
      <formula>0</formula>
    </cfRule>
    <cfRule type="cellIs" dxfId="109" priority="32" operator="greaterThan">
      <formula>0</formula>
    </cfRule>
  </conditionalFormatting>
  <conditionalFormatting sqref="C26:N26">
    <cfRule type="cellIs" dxfId="108" priority="29" operator="lessThan">
      <formula>0</formula>
    </cfRule>
    <cfRule type="cellIs" dxfId="107" priority="30" operator="greaterThan">
      <formula>0</formula>
    </cfRule>
  </conditionalFormatting>
  <conditionalFormatting sqref="K31:O31">
    <cfRule type="cellIs" dxfId="106" priority="27" operator="lessThan">
      <formula>0</formula>
    </cfRule>
    <cfRule type="cellIs" dxfId="105" priority="28" operator="greaterThan">
      <formula>0</formula>
    </cfRule>
  </conditionalFormatting>
  <conditionalFormatting sqref="C31:C32 D32:O32">
    <cfRule type="cellIs" dxfId="104" priority="25" operator="lessThan">
      <formula>0</formula>
    </cfRule>
    <cfRule type="cellIs" dxfId="103" priority="26" operator="greaterThan">
      <formula>0</formula>
    </cfRule>
  </conditionalFormatting>
  <conditionalFormatting sqref="D31:J31">
    <cfRule type="cellIs" dxfId="102" priority="23" operator="lessThan">
      <formula>0</formula>
    </cfRule>
    <cfRule type="cellIs" dxfId="101" priority="24" operator="greaterThan">
      <formula>0</formula>
    </cfRule>
  </conditionalFormatting>
  <conditionalFormatting sqref="O11">
    <cfRule type="cellIs" dxfId="100" priority="17" operator="lessThan">
      <formula>0</formula>
    </cfRule>
    <cfRule type="cellIs" dxfId="99" priority="18" operator="greaterThan">
      <formula>0</formula>
    </cfRule>
  </conditionalFormatting>
  <conditionalFormatting sqref="O16">
    <cfRule type="cellIs" dxfId="98" priority="15" operator="lessThan">
      <formula>0</formula>
    </cfRule>
    <cfRule type="cellIs" dxfId="97" priority="16" operator="greaterThan">
      <formula>0</formula>
    </cfRule>
  </conditionalFormatting>
  <conditionalFormatting sqref="O21">
    <cfRule type="cellIs" dxfId="96" priority="13" operator="lessThan">
      <formula>0</formula>
    </cfRule>
    <cfRule type="cellIs" dxfId="95" priority="14" operator="greaterThan">
      <formula>0</formula>
    </cfRule>
  </conditionalFormatting>
  <conditionalFormatting sqref="O26">
    <cfRule type="cellIs" dxfId="94" priority="11" operator="lessThan">
      <formula>0</formula>
    </cfRule>
    <cfRule type="cellIs" dxfId="93" priority="12" operator="greaterThan">
      <formula>0</formula>
    </cfRule>
  </conditionalFormatting>
  <conditionalFormatting sqref="K37:N38">
    <cfRule type="cellIs" dxfId="92" priority="9" operator="lessThan">
      <formula>0</formula>
    </cfRule>
    <cfRule type="cellIs" dxfId="91" priority="10" operator="greaterThan">
      <formula>0</formula>
    </cfRule>
  </conditionalFormatting>
  <conditionalFormatting sqref="O37:O38">
    <cfRule type="cellIs" dxfId="90" priority="7" operator="lessThan">
      <formula>0</formula>
    </cfRule>
    <cfRule type="cellIs" dxfId="89" priority="8" operator="greaterThan">
      <formula>0</formula>
    </cfRule>
  </conditionalFormatting>
  <conditionalFormatting sqref="E37:J38">
    <cfRule type="cellIs" dxfId="88" priority="3" operator="lessThan">
      <formula>0</formula>
    </cfRule>
    <cfRule type="cellIs" dxfId="87" priority="4" operator="greaterThan">
      <formula>0</formula>
    </cfRule>
  </conditionalFormatting>
  <conditionalFormatting sqref="D37:D38">
    <cfRule type="cellIs" dxfId="86" priority="1" operator="lessThan">
      <formula>0</formula>
    </cfRule>
    <cfRule type="cellIs" dxfId="85" priority="2" operator="greaterThan">
      <formula>0</formula>
    </cfRule>
  </conditionalFormatting>
  <hyperlinks>
    <hyperlink ref="A3:A6" location="Empleo_F!A2" display="2.1. Tasa de actividad de 16 a 64 años" xr:uid="{E6A9CB4C-3F52-4288-A2E3-7DDC41C66043}"/>
    <hyperlink ref="A8:A11" location="EMPLEO!A7" display="2.2. Tasa de empleo de 16 a 64 años" xr:uid="{057C35C4-5FE4-43CA-B017-A8D6B1D3CFBE}"/>
    <hyperlink ref="A13:A16" location="Empleo_F!A12" display="2.3. Tasa de paro de 16 a 64 años" xr:uid="{EA552C14-5523-4382-BF50-3725A27741B1}"/>
    <hyperlink ref="A18:A21" location="Empleo_F!A17" display="2.4. Porcentaje de personas ocupadas en puestos no cualificados" xr:uid="{BE3B8D1E-7BE6-4ECE-B8B3-DED74B2E0A80}"/>
    <hyperlink ref="A23:A26" location="Empleo_F!A22" display="2.5. Porcentaje de personas ocupadas con jornadas a tiempo parcial" xr:uid="{2EC1D6C3-0405-4537-854D-21C5F1DFB884}"/>
    <hyperlink ref="A28:A31" location="EMPLEO!A27" display="2.6. Paro registrado" xr:uid="{52324EBC-A418-4773-A013-4A103647BD4B}"/>
    <hyperlink ref="A34:A38" location="Empleo_F!A31" display="2.7. Personas afiliadas en el sistema especial para &quot;Empleados del hogar&quot;" xr:uid="{0953B1CB-CABF-4D6E-8460-A96D43AE9534}"/>
  </hyperlinks>
  <pageMargins left="0.7" right="0.7" top="0.75" bottom="0.75" header="0.3" footer="0.3"/>
  <pageSetup paperSize="9" orientation="portrait" verticalDpi="0" r:id="rId1"/>
  <ignoredErrors>
    <ignoredError sqref="C6:N6 C11:N11 C16:N16 C21 C26:N26 D21:N2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2E90-2DD6-4464-8469-22EE25E11CA7}">
  <dimension ref="A1"/>
  <sheetViews>
    <sheetView topLeftCell="A31" zoomScale="90" zoomScaleNormal="90" workbookViewId="0">
      <selection activeCell="K48" sqref="K48"/>
    </sheetView>
  </sheetViews>
  <sheetFormatPr baseColWidth="10" defaultColWidth="10.81640625" defaultRowHeight="14.5" x14ac:dyDescent="0.35"/>
  <cols>
    <col min="1" max="16384" width="10.81640625" style="55"/>
  </cols>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0EBC6-4E4E-4365-BFE7-28A088E164FD}">
  <dimension ref="A1:O33"/>
  <sheetViews>
    <sheetView topLeftCell="A19" workbookViewId="0">
      <selection activeCell="F36" sqref="F36"/>
    </sheetView>
  </sheetViews>
  <sheetFormatPr baseColWidth="10" defaultColWidth="10.81640625" defaultRowHeight="14.5" x14ac:dyDescent="0.35"/>
  <cols>
    <col min="1" max="16384" width="10.81640625" style="1"/>
  </cols>
  <sheetData>
    <row r="1" spans="1:15" ht="15.5" x14ac:dyDescent="0.35">
      <c r="A1" s="110" t="s">
        <v>58</v>
      </c>
      <c r="B1" s="111"/>
      <c r="C1" s="111"/>
      <c r="D1" s="111"/>
      <c r="E1" s="111"/>
      <c r="F1" s="111"/>
      <c r="G1" s="111"/>
      <c r="H1" s="111"/>
      <c r="I1" s="111"/>
      <c r="J1" s="111"/>
      <c r="K1" s="111"/>
      <c r="L1" s="111"/>
      <c r="M1" s="111"/>
      <c r="N1" s="111"/>
      <c r="O1" s="112"/>
    </row>
    <row r="2" spans="1:15" x14ac:dyDescent="0.35">
      <c r="A2" s="45" t="s">
        <v>15</v>
      </c>
      <c r="O2" s="44"/>
    </row>
    <row r="3" spans="1:15" x14ac:dyDescent="0.35">
      <c r="A3" s="43" t="s">
        <v>79</v>
      </c>
      <c r="O3" s="44"/>
    </row>
    <row r="4" spans="1:15" x14ac:dyDescent="0.35">
      <c r="A4" s="43"/>
      <c r="O4" s="44"/>
    </row>
    <row r="5" spans="1:15" x14ac:dyDescent="0.35">
      <c r="A5" s="43" t="s">
        <v>80</v>
      </c>
      <c r="O5" s="44"/>
    </row>
    <row r="6" spans="1:15" x14ac:dyDescent="0.35">
      <c r="A6" s="43"/>
      <c r="O6" s="44"/>
    </row>
    <row r="7" spans="1:15" x14ac:dyDescent="0.35">
      <c r="A7" s="45" t="s">
        <v>16</v>
      </c>
      <c r="O7" s="44"/>
    </row>
    <row r="8" spans="1:15" x14ac:dyDescent="0.35">
      <c r="A8" s="43" t="s">
        <v>79</v>
      </c>
      <c r="O8" s="44"/>
    </row>
    <row r="9" spans="1:15" x14ac:dyDescent="0.35">
      <c r="A9" s="43"/>
      <c r="O9" s="44"/>
    </row>
    <row r="10" spans="1:15" x14ac:dyDescent="0.35">
      <c r="A10" s="43" t="s">
        <v>81</v>
      </c>
      <c r="O10" s="44"/>
    </row>
    <row r="11" spans="1:15" x14ac:dyDescent="0.35">
      <c r="A11" s="43"/>
      <c r="O11" s="44"/>
    </row>
    <row r="12" spans="1:15" x14ac:dyDescent="0.35">
      <c r="A12" s="45" t="s">
        <v>17</v>
      </c>
      <c r="O12" s="44"/>
    </row>
    <row r="13" spans="1:15" x14ac:dyDescent="0.35">
      <c r="A13" s="43" t="s">
        <v>79</v>
      </c>
      <c r="O13" s="44"/>
    </row>
    <row r="14" spans="1:15" x14ac:dyDescent="0.35">
      <c r="A14" s="43"/>
      <c r="O14" s="44"/>
    </row>
    <row r="15" spans="1:15" x14ac:dyDescent="0.35">
      <c r="A15" s="43" t="s">
        <v>82</v>
      </c>
      <c r="O15" s="44"/>
    </row>
    <row r="16" spans="1:15" x14ac:dyDescent="0.35">
      <c r="A16" s="43"/>
      <c r="O16" s="44"/>
    </row>
    <row r="17" spans="1:15" x14ac:dyDescent="0.35">
      <c r="A17" s="45" t="s">
        <v>18</v>
      </c>
      <c r="O17" s="44"/>
    </row>
    <row r="18" spans="1:15" x14ac:dyDescent="0.35">
      <c r="A18" s="43" t="s">
        <v>79</v>
      </c>
      <c r="O18" s="44"/>
    </row>
    <row r="19" spans="1:15" x14ac:dyDescent="0.35">
      <c r="A19" s="43"/>
      <c r="O19" s="44"/>
    </row>
    <row r="20" spans="1:15" x14ac:dyDescent="0.35">
      <c r="A20" s="116" t="s">
        <v>83</v>
      </c>
      <c r="B20" s="117"/>
      <c r="C20" s="117"/>
      <c r="D20" s="117"/>
      <c r="E20" s="117"/>
      <c r="F20" s="117"/>
      <c r="G20" s="117"/>
      <c r="H20" s="117"/>
      <c r="I20" s="117"/>
      <c r="J20" s="117"/>
      <c r="K20" s="117"/>
      <c r="L20" s="117"/>
      <c r="M20" s="117"/>
      <c r="N20" s="117"/>
      <c r="O20" s="118"/>
    </row>
    <row r="21" spans="1:15" x14ac:dyDescent="0.35">
      <c r="A21" s="43"/>
      <c r="O21" s="44"/>
    </row>
    <row r="22" spans="1:15" x14ac:dyDescent="0.35">
      <c r="A22" s="45" t="s">
        <v>19</v>
      </c>
      <c r="O22" s="44"/>
    </row>
    <row r="23" spans="1:15" x14ac:dyDescent="0.35">
      <c r="A23" s="43" t="s">
        <v>79</v>
      </c>
      <c r="O23" s="44"/>
    </row>
    <row r="24" spans="1:15" x14ac:dyDescent="0.35">
      <c r="A24" s="43"/>
      <c r="O24" s="44"/>
    </row>
    <row r="25" spans="1:15" x14ac:dyDescent="0.35">
      <c r="A25" s="43" t="s">
        <v>84</v>
      </c>
      <c r="O25" s="44"/>
    </row>
    <row r="26" spans="1:15" x14ac:dyDescent="0.35">
      <c r="A26" s="43"/>
      <c r="O26" s="44"/>
    </row>
    <row r="27" spans="1:15" x14ac:dyDescent="0.35">
      <c r="A27" s="45" t="s">
        <v>20</v>
      </c>
      <c r="O27" s="44"/>
    </row>
    <row r="28" spans="1:15" x14ac:dyDescent="0.35">
      <c r="A28" s="43" t="s">
        <v>85</v>
      </c>
      <c r="O28" s="44"/>
    </row>
    <row r="29" spans="1:15" x14ac:dyDescent="0.35">
      <c r="A29" s="43" t="s">
        <v>86</v>
      </c>
      <c r="O29" s="44"/>
    </row>
    <row r="30" spans="1:15" x14ac:dyDescent="0.35">
      <c r="A30" s="43"/>
      <c r="O30" s="44"/>
    </row>
    <row r="31" spans="1:15" x14ac:dyDescent="0.35">
      <c r="A31" s="45" t="s">
        <v>77</v>
      </c>
      <c r="O31" s="44"/>
    </row>
    <row r="32" spans="1:15" x14ac:dyDescent="0.35">
      <c r="A32" s="43" t="s">
        <v>87</v>
      </c>
      <c r="O32" s="44"/>
    </row>
    <row r="33" spans="1:15" ht="36" customHeight="1" thickBot="1" x14ac:dyDescent="0.4">
      <c r="A33" s="119" t="s">
        <v>88</v>
      </c>
      <c r="B33" s="120"/>
      <c r="C33" s="120"/>
      <c r="D33" s="120"/>
      <c r="E33" s="120"/>
      <c r="F33" s="120"/>
      <c r="G33" s="120"/>
      <c r="H33" s="120"/>
      <c r="I33" s="120"/>
      <c r="J33" s="120"/>
      <c r="K33" s="120"/>
      <c r="L33" s="120"/>
      <c r="M33" s="120"/>
      <c r="N33" s="120"/>
      <c r="O33" s="121"/>
    </row>
  </sheetData>
  <mergeCells count="3">
    <mergeCell ref="A1:O1"/>
    <mergeCell ref="A20:O20"/>
    <mergeCell ref="A33:O3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0C070-9608-4598-92D2-B79A1468392C}">
  <dimension ref="A1:O29"/>
  <sheetViews>
    <sheetView zoomScale="80" zoomScaleNormal="80" workbookViewId="0">
      <selection activeCell="A25" sqref="A25:A29"/>
    </sheetView>
  </sheetViews>
  <sheetFormatPr baseColWidth="10" defaultColWidth="10.81640625" defaultRowHeight="14.5" x14ac:dyDescent="0.35"/>
  <cols>
    <col min="1" max="1" width="47.1796875" style="1" bestFit="1" customWidth="1"/>
    <col min="2" max="2" width="12.81640625" style="1" bestFit="1" customWidth="1"/>
    <col min="3" max="14" width="10.453125" style="1" bestFit="1" customWidth="1"/>
    <col min="15" max="15" width="9.1796875" style="1" bestFit="1" customWidth="1"/>
    <col min="16" max="16384" width="10.81640625" style="1"/>
  </cols>
  <sheetData>
    <row r="1" spans="1:15" ht="26" x14ac:dyDescent="0.6">
      <c r="A1" s="100" t="s">
        <v>89</v>
      </c>
      <c r="B1" s="100"/>
      <c r="C1" s="100"/>
      <c r="D1" s="100"/>
      <c r="E1" s="100"/>
      <c r="F1" s="100"/>
      <c r="G1" s="100"/>
      <c r="H1" s="100"/>
      <c r="I1" s="100"/>
      <c r="J1" s="100"/>
      <c r="K1" s="100"/>
      <c r="L1" s="100"/>
      <c r="M1" s="100"/>
      <c r="N1" s="100"/>
      <c r="O1" s="100"/>
    </row>
    <row r="2" spans="1:15" ht="15.5" x14ac:dyDescent="0.35">
      <c r="A2" s="30" t="s">
        <v>1</v>
      </c>
      <c r="B2" s="31"/>
      <c r="C2" s="31">
        <v>2010</v>
      </c>
      <c r="D2" s="31">
        <v>2011</v>
      </c>
      <c r="E2" s="31">
        <v>2012</v>
      </c>
      <c r="F2" s="31">
        <v>2013</v>
      </c>
      <c r="G2" s="31">
        <v>2014</v>
      </c>
      <c r="H2" s="31">
        <v>2015</v>
      </c>
      <c r="I2" s="31">
        <v>2016</v>
      </c>
      <c r="J2" s="31">
        <v>2017</v>
      </c>
      <c r="K2" s="31">
        <v>2018</v>
      </c>
      <c r="L2" s="31">
        <v>2019</v>
      </c>
      <c r="M2" s="31">
        <v>2020</v>
      </c>
      <c r="N2" s="31">
        <v>2021</v>
      </c>
      <c r="O2" s="31">
        <v>2022</v>
      </c>
    </row>
    <row r="3" spans="1:15" s="39" customFormat="1" ht="15.5" x14ac:dyDescent="0.35">
      <c r="A3" s="99" t="s">
        <v>23</v>
      </c>
      <c r="B3" s="21" t="s">
        <v>51</v>
      </c>
      <c r="C3" s="28">
        <v>14634.4</v>
      </c>
      <c r="D3" s="28">
        <v>14875</v>
      </c>
      <c r="E3" s="28">
        <v>14222.1</v>
      </c>
      <c r="F3" s="28">
        <v>14269.9</v>
      </c>
      <c r="G3" s="28">
        <v>13680.5</v>
      </c>
      <c r="H3" s="28">
        <v>13741.5</v>
      </c>
      <c r="I3" s="28">
        <v>14115.6</v>
      </c>
      <c r="J3" s="28">
        <v>14199.5</v>
      </c>
      <c r="K3" s="28">
        <v>14591.9</v>
      </c>
      <c r="L3" s="28">
        <v>15203.3</v>
      </c>
      <c r="M3" s="28">
        <v>15639.6</v>
      </c>
      <c r="N3" s="28">
        <v>15604.1</v>
      </c>
      <c r="O3" s="33"/>
    </row>
    <row r="4" spans="1:15" ht="15.5" x14ac:dyDescent="0.35">
      <c r="A4" s="99"/>
      <c r="B4" s="22" t="s">
        <v>52</v>
      </c>
      <c r="C4" s="29">
        <v>15084.7</v>
      </c>
      <c r="D4" s="29">
        <v>15117.6</v>
      </c>
      <c r="E4" s="29">
        <v>14429.2</v>
      </c>
      <c r="F4" s="29">
        <v>14429.8</v>
      </c>
      <c r="G4" s="29">
        <v>14121.3</v>
      </c>
      <c r="H4" s="29">
        <v>14140.3</v>
      </c>
      <c r="I4" s="29">
        <v>14662.6</v>
      </c>
      <c r="J4" s="29">
        <v>14831.1</v>
      </c>
      <c r="K4" s="29">
        <v>15003.9</v>
      </c>
      <c r="L4" s="29">
        <v>15831.1</v>
      </c>
      <c r="M4" s="29">
        <v>15568.2</v>
      </c>
      <c r="N4" s="29">
        <v>15576</v>
      </c>
      <c r="O4" s="33"/>
    </row>
    <row r="5" spans="1:15" ht="15.5" x14ac:dyDescent="0.35">
      <c r="A5" s="99"/>
      <c r="B5" s="22" t="s">
        <v>53</v>
      </c>
      <c r="C5" s="29">
        <v>14231.7</v>
      </c>
      <c r="D5" s="29">
        <v>14660.7</v>
      </c>
      <c r="E5" s="29">
        <v>14036.5</v>
      </c>
      <c r="F5" s="29">
        <v>14129</v>
      </c>
      <c r="G5" s="29">
        <v>13313.7</v>
      </c>
      <c r="H5" s="29">
        <v>13389.6</v>
      </c>
      <c r="I5" s="29">
        <v>13640.5</v>
      </c>
      <c r="J5" s="29">
        <v>13637.8</v>
      </c>
      <c r="K5" s="29">
        <v>14238.6</v>
      </c>
      <c r="L5" s="29">
        <v>14670.9</v>
      </c>
      <c r="M5" s="29">
        <v>15702.8</v>
      </c>
      <c r="N5" s="29">
        <v>15629.3</v>
      </c>
      <c r="O5" s="33"/>
    </row>
    <row r="6" spans="1:15" ht="15.5" x14ac:dyDescent="0.35">
      <c r="A6" s="99"/>
      <c r="B6" s="24" t="s">
        <v>54</v>
      </c>
      <c r="C6" s="34">
        <f t="shared" ref="C6:N6" si="0">+C5-C4</f>
        <v>-853</v>
      </c>
      <c r="D6" s="34">
        <f t="shared" si="0"/>
        <v>-456.89999999999964</v>
      </c>
      <c r="E6" s="34">
        <f t="shared" si="0"/>
        <v>-392.70000000000073</v>
      </c>
      <c r="F6" s="34">
        <f t="shared" si="0"/>
        <v>-300.79999999999927</v>
      </c>
      <c r="G6" s="34">
        <f t="shared" si="0"/>
        <v>-807.59999999999854</v>
      </c>
      <c r="H6" s="34">
        <f t="shared" si="0"/>
        <v>-750.69999999999891</v>
      </c>
      <c r="I6" s="34">
        <f t="shared" si="0"/>
        <v>-1022.1000000000004</v>
      </c>
      <c r="J6" s="34">
        <f t="shared" si="0"/>
        <v>-1193.3000000000011</v>
      </c>
      <c r="K6" s="34">
        <f t="shared" si="0"/>
        <v>-765.29999999999927</v>
      </c>
      <c r="L6" s="34">
        <f t="shared" si="0"/>
        <v>-1160.2000000000007</v>
      </c>
      <c r="M6" s="34">
        <f t="shared" si="0"/>
        <v>134.59999999999854</v>
      </c>
      <c r="N6" s="34">
        <f t="shared" si="0"/>
        <v>53.299999999999272</v>
      </c>
      <c r="O6" s="33"/>
    </row>
    <row r="7" spans="1:15" ht="15.5" x14ac:dyDescent="0.35">
      <c r="A7" s="30" t="s">
        <v>1</v>
      </c>
      <c r="B7" s="31"/>
      <c r="C7" s="31">
        <v>2010</v>
      </c>
      <c r="D7" s="31">
        <v>2011</v>
      </c>
      <c r="E7" s="31">
        <v>2012</v>
      </c>
      <c r="F7" s="31">
        <v>2013</v>
      </c>
      <c r="G7" s="31">
        <v>2014</v>
      </c>
      <c r="H7" s="31">
        <v>2015</v>
      </c>
      <c r="I7" s="31">
        <v>2016</v>
      </c>
      <c r="J7" s="31">
        <v>2017</v>
      </c>
      <c r="K7" s="31">
        <v>2018</v>
      </c>
      <c r="L7" s="31">
        <v>2019</v>
      </c>
      <c r="M7" s="31">
        <v>2020</v>
      </c>
      <c r="N7" s="31">
        <v>2021</v>
      </c>
      <c r="O7" s="31">
        <v>2022</v>
      </c>
    </row>
    <row r="8" spans="1:15" ht="15.5" x14ac:dyDescent="0.35">
      <c r="A8" s="99" t="s">
        <v>24</v>
      </c>
      <c r="B8" s="21" t="s">
        <v>51</v>
      </c>
      <c r="C8" s="28">
        <v>21539.5</v>
      </c>
      <c r="D8" s="28">
        <v>22340.6</v>
      </c>
      <c r="E8" s="28">
        <v>21119.599999999999</v>
      </c>
      <c r="F8" s="28">
        <v>20651.5</v>
      </c>
      <c r="G8" s="28">
        <v>19654.7</v>
      </c>
      <c r="H8" s="28">
        <v>19819</v>
      </c>
      <c r="I8" s="28">
        <v>20369.3</v>
      </c>
      <c r="J8" s="28">
        <v>20442.400000000001</v>
      </c>
      <c r="K8" s="28">
        <v>21110.9</v>
      </c>
      <c r="L8" s="28">
        <v>21964.799999999999</v>
      </c>
      <c r="M8" s="28">
        <v>22455.5</v>
      </c>
      <c r="N8" s="28">
        <v>22501.9</v>
      </c>
      <c r="O8" s="33"/>
    </row>
    <row r="9" spans="1:15" ht="15.5" x14ac:dyDescent="0.35">
      <c r="A9" s="99"/>
      <c r="B9" s="22" t="s">
        <v>52</v>
      </c>
      <c r="C9" s="29">
        <v>22483.9</v>
      </c>
      <c r="D9" s="29">
        <v>22947.3</v>
      </c>
      <c r="E9" s="29">
        <v>21622.400000000001</v>
      </c>
      <c r="F9" s="29">
        <v>20904.099999999999</v>
      </c>
      <c r="G9" s="29">
        <v>20242.5</v>
      </c>
      <c r="H9" s="29">
        <v>20334.599999999999</v>
      </c>
      <c r="I9" s="29">
        <v>21226.6</v>
      </c>
      <c r="J9" s="29">
        <v>21261.4</v>
      </c>
      <c r="K9" s="29">
        <v>21843.599999999999</v>
      </c>
      <c r="L9" s="29">
        <v>22962.400000000001</v>
      </c>
      <c r="M9" s="29">
        <v>22398.5</v>
      </c>
      <c r="N9" s="29">
        <v>22602.1</v>
      </c>
      <c r="O9" s="33"/>
    </row>
    <row r="10" spans="1:15" ht="15.5" x14ac:dyDescent="0.35">
      <c r="A10" s="99"/>
      <c r="B10" s="22" t="s">
        <v>53</v>
      </c>
      <c r="C10" s="29">
        <v>20695.3</v>
      </c>
      <c r="D10" s="29">
        <v>21804.5</v>
      </c>
      <c r="E10" s="29">
        <v>20669.2</v>
      </c>
      <c r="F10" s="29">
        <v>20428.900000000001</v>
      </c>
      <c r="G10" s="29">
        <v>19165.599999999999</v>
      </c>
      <c r="H10" s="29">
        <v>19364</v>
      </c>
      <c r="I10" s="29">
        <v>19624.7</v>
      </c>
      <c r="J10" s="29">
        <v>19714</v>
      </c>
      <c r="K10" s="29">
        <v>20482.599999999999</v>
      </c>
      <c r="L10" s="29">
        <v>21119</v>
      </c>
      <c r="M10" s="29">
        <v>22505.9</v>
      </c>
      <c r="N10" s="29">
        <v>22412.2</v>
      </c>
      <c r="O10" s="33"/>
    </row>
    <row r="11" spans="1:15" ht="15.5" x14ac:dyDescent="0.35">
      <c r="A11" s="99"/>
      <c r="B11" s="24" t="s">
        <v>54</v>
      </c>
      <c r="C11" s="34">
        <f>+C10-C9</f>
        <v>-1788.6000000000022</v>
      </c>
      <c r="D11" s="34">
        <f t="shared" ref="D11:N11" si="1">+D10-D9</f>
        <v>-1142.7999999999993</v>
      </c>
      <c r="E11" s="34">
        <f t="shared" si="1"/>
        <v>-953.20000000000073</v>
      </c>
      <c r="F11" s="34">
        <f t="shared" si="1"/>
        <v>-475.19999999999709</v>
      </c>
      <c r="G11" s="34">
        <f t="shared" si="1"/>
        <v>-1076.9000000000015</v>
      </c>
      <c r="H11" s="34">
        <f t="shared" si="1"/>
        <v>-970.59999999999854</v>
      </c>
      <c r="I11" s="34">
        <f t="shared" si="1"/>
        <v>-1601.8999999999978</v>
      </c>
      <c r="J11" s="34">
        <f t="shared" si="1"/>
        <v>-1547.4000000000015</v>
      </c>
      <c r="K11" s="34">
        <f t="shared" si="1"/>
        <v>-1361</v>
      </c>
      <c r="L11" s="34">
        <f t="shared" si="1"/>
        <v>-1843.4000000000015</v>
      </c>
      <c r="M11" s="34">
        <f t="shared" si="1"/>
        <v>107.40000000000146</v>
      </c>
      <c r="N11" s="34">
        <f t="shared" si="1"/>
        <v>-189.89999999999782</v>
      </c>
      <c r="O11" s="33"/>
    </row>
    <row r="12" spans="1:15" ht="15.5" x14ac:dyDescent="0.35">
      <c r="A12" s="30" t="s">
        <v>1</v>
      </c>
      <c r="B12" s="31"/>
      <c r="C12" s="31">
        <v>2010</v>
      </c>
      <c r="D12" s="31">
        <v>2011</v>
      </c>
      <c r="E12" s="31">
        <v>2012</v>
      </c>
      <c r="F12" s="31">
        <v>2013</v>
      </c>
      <c r="G12" s="31">
        <v>2014</v>
      </c>
      <c r="H12" s="31">
        <v>2015</v>
      </c>
      <c r="I12" s="31">
        <v>2016</v>
      </c>
      <c r="J12" s="31">
        <v>2017</v>
      </c>
      <c r="K12" s="31">
        <v>2018</v>
      </c>
      <c r="L12" s="31">
        <v>2019</v>
      </c>
      <c r="M12" s="31">
        <v>2020</v>
      </c>
      <c r="N12" s="31">
        <v>2021</v>
      </c>
      <c r="O12" s="31">
        <v>2022</v>
      </c>
    </row>
    <row r="13" spans="1:15" s="40" customFormat="1" ht="15.5" x14ac:dyDescent="0.35">
      <c r="A13" s="101" t="s">
        <v>25</v>
      </c>
      <c r="B13" s="21" t="s">
        <v>51</v>
      </c>
      <c r="C13" s="28">
        <v>16.28</v>
      </c>
      <c r="D13" s="28">
        <v>16.14</v>
      </c>
      <c r="E13" s="28">
        <v>16.309999999999999</v>
      </c>
      <c r="F13" s="28">
        <v>16.489999999999998</v>
      </c>
      <c r="G13" s="28">
        <v>16.87</v>
      </c>
      <c r="H13" s="28">
        <v>16.73</v>
      </c>
      <c r="I13" s="28">
        <v>16.5</v>
      </c>
      <c r="J13" s="28">
        <v>16.87</v>
      </c>
      <c r="K13" s="28">
        <v>17.13</v>
      </c>
      <c r="L13" s="28">
        <v>17.739999999999998</v>
      </c>
      <c r="M13" s="28">
        <v>18.079999999999998</v>
      </c>
      <c r="N13" s="28"/>
      <c r="O13" s="33"/>
    </row>
    <row r="14" spans="1:15" ht="15.5" x14ac:dyDescent="0.35">
      <c r="A14" s="102"/>
      <c r="B14" s="22" t="s">
        <v>52</v>
      </c>
      <c r="C14" s="29">
        <v>17.559999999999999</v>
      </c>
      <c r="D14" s="29">
        <v>17.53</v>
      </c>
      <c r="E14" s="29">
        <v>17.649999999999999</v>
      </c>
      <c r="F14" s="29">
        <v>17.82</v>
      </c>
      <c r="G14" s="29">
        <v>18.149999999999999</v>
      </c>
      <c r="H14" s="29">
        <v>17.87</v>
      </c>
      <c r="I14" s="29">
        <v>17.68</v>
      </c>
      <c r="J14" s="29">
        <v>17.96</v>
      </c>
      <c r="K14" s="29">
        <v>18.23</v>
      </c>
      <c r="L14" s="29">
        <v>18.77</v>
      </c>
      <c r="M14" s="29">
        <v>19.11</v>
      </c>
      <c r="N14" s="29"/>
      <c r="O14" s="33"/>
    </row>
    <row r="15" spans="1:15" ht="15.5" x14ac:dyDescent="0.35">
      <c r="A15" s="102"/>
      <c r="B15" s="22" t="s">
        <v>53</v>
      </c>
      <c r="C15" s="29">
        <v>14.78</v>
      </c>
      <c r="D15" s="29">
        <v>14.57</v>
      </c>
      <c r="E15" s="29">
        <v>14.8</v>
      </c>
      <c r="F15" s="29">
        <v>14.95</v>
      </c>
      <c r="G15" s="29">
        <v>15.44</v>
      </c>
      <c r="H15" s="29">
        <v>15.45</v>
      </c>
      <c r="I15" s="29">
        <v>15.17</v>
      </c>
      <c r="J15" s="29">
        <v>15.59</v>
      </c>
      <c r="K15" s="29">
        <v>15.82</v>
      </c>
      <c r="L15" s="29">
        <v>16.54</v>
      </c>
      <c r="M15" s="29">
        <v>16.87</v>
      </c>
      <c r="N15" s="29"/>
      <c r="O15" s="33"/>
    </row>
    <row r="16" spans="1:15" ht="15.5" x14ac:dyDescent="0.35">
      <c r="A16" s="102"/>
      <c r="B16" s="24" t="s">
        <v>90</v>
      </c>
      <c r="C16" s="34">
        <f>+C15-C14</f>
        <v>-2.7799999999999994</v>
      </c>
      <c r="D16" s="34">
        <f t="shared" ref="D16:M16" si="2">+D15-D14</f>
        <v>-2.9600000000000009</v>
      </c>
      <c r="E16" s="34">
        <f t="shared" si="2"/>
        <v>-2.8499999999999979</v>
      </c>
      <c r="F16" s="34">
        <f t="shared" si="2"/>
        <v>-2.870000000000001</v>
      </c>
      <c r="G16" s="34">
        <f t="shared" si="2"/>
        <v>-2.7099999999999991</v>
      </c>
      <c r="H16" s="34">
        <f t="shared" si="2"/>
        <v>-2.4200000000000017</v>
      </c>
      <c r="I16" s="34">
        <f t="shared" si="2"/>
        <v>-2.5099999999999998</v>
      </c>
      <c r="J16" s="34">
        <f t="shared" si="2"/>
        <v>-2.370000000000001</v>
      </c>
      <c r="K16" s="34">
        <f t="shared" si="2"/>
        <v>-2.41</v>
      </c>
      <c r="L16" s="34">
        <f t="shared" si="2"/>
        <v>-2.2300000000000004</v>
      </c>
      <c r="M16" s="34">
        <f t="shared" si="2"/>
        <v>-2.2399999999999984</v>
      </c>
      <c r="N16" s="34"/>
      <c r="O16" s="33"/>
    </row>
    <row r="17" spans="1:15" ht="15.5" x14ac:dyDescent="0.35">
      <c r="A17" s="103"/>
      <c r="B17" s="24" t="s">
        <v>91</v>
      </c>
      <c r="C17" s="34">
        <f>+(C15-C14)/C14*100</f>
        <v>-15.831435079726649</v>
      </c>
      <c r="D17" s="34">
        <f t="shared" ref="D17:M17" si="3">+(D15-D14)/D14*100</f>
        <v>-16.885339418140337</v>
      </c>
      <c r="E17" s="34">
        <f t="shared" si="3"/>
        <v>-16.147308781869675</v>
      </c>
      <c r="F17" s="34">
        <f t="shared" si="3"/>
        <v>-16.105499438832776</v>
      </c>
      <c r="G17" s="34">
        <f t="shared" si="3"/>
        <v>-14.931129476584019</v>
      </c>
      <c r="H17" s="34">
        <f t="shared" si="3"/>
        <v>-13.54224958030219</v>
      </c>
      <c r="I17" s="34">
        <f t="shared" si="3"/>
        <v>-14.19683257918552</v>
      </c>
      <c r="J17" s="34">
        <f t="shared" si="3"/>
        <v>-13.195991091314035</v>
      </c>
      <c r="K17" s="34">
        <f t="shared" si="3"/>
        <v>-13.219967087218871</v>
      </c>
      <c r="L17" s="34">
        <f t="shared" si="3"/>
        <v>-11.880660628662762</v>
      </c>
      <c r="M17" s="34">
        <f t="shared" si="3"/>
        <v>-11.721611721611714</v>
      </c>
      <c r="N17" s="34"/>
      <c r="O17" s="33"/>
    </row>
    <row r="18" spans="1:15" ht="15.5" x14ac:dyDescent="0.35">
      <c r="A18" s="30" t="s">
        <v>1</v>
      </c>
      <c r="B18" s="31"/>
      <c r="C18" s="31">
        <v>2010</v>
      </c>
      <c r="D18" s="31">
        <v>2011</v>
      </c>
      <c r="E18" s="31">
        <v>2012</v>
      </c>
      <c r="F18" s="31">
        <v>2013</v>
      </c>
      <c r="G18" s="31">
        <v>2014</v>
      </c>
      <c r="H18" s="31">
        <v>2015</v>
      </c>
      <c r="I18" s="31">
        <v>2016</v>
      </c>
      <c r="J18" s="31">
        <v>2017</v>
      </c>
      <c r="K18" s="31">
        <v>2018</v>
      </c>
      <c r="L18" s="31">
        <v>2019</v>
      </c>
      <c r="M18" s="31">
        <v>2020</v>
      </c>
      <c r="N18" s="31">
        <v>2021</v>
      </c>
      <c r="O18" s="31">
        <v>2022</v>
      </c>
    </row>
    <row r="19" spans="1:15" s="40" customFormat="1" ht="15.5" x14ac:dyDescent="0.35">
      <c r="A19" s="101" t="s">
        <v>26</v>
      </c>
      <c r="B19" s="21" t="s">
        <v>51</v>
      </c>
      <c r="C19" s="72"/>
      <c r="D19" s="72"/>
      <c r="E19" s="72"/>
      <c r="F19" s="72">
        <v>1101.5</v>
      </c>
      <c r="G19" s="72">
        <v>1136.4000000000001</v>
      </c>
      <c r="H19" s="72"/>
      <c r="I19" s="72">
        <v>1181</v>
      </c>
      <c r="J19" s="28">
        <v>1203.4000000000001</v>
      </c>
      <c r="K19" s="28">
        <v>1226.0999999999999</v>
      </c>
      <c r="L19" s="28">
        <v>1272.5999999999999</v>
      </c>
      <c r="M19" s="28">
        <v>1319</v>
      </c>
      <c r="N19" s="28">
        <v>1353.2</v>
      </c>
      <c r="O19" s="28">
        <v>1382</v>
      </c>
    </row>
    <row r="20" spans="1:15" ht="15.5" x14ac:dyDescent="0.35">
      <c r="A20" s="102"/>
      <c r="B20" s="22" t="s">
        <v>52</v>
      </c>
      <c r="C20" s="73">
        <v>1231.92</v>
      </c>
      <c r="D20" s="73">
        <v>1266.8599999999999</v>
      </c>
      <c r="E20" s="73">
        <v>1300.25</v>
      </c>
      <c r="F20" s="73">
        <v>1333.1</v>
      </c>
      <c r="G20" s="73">
        <v>1358.9</v>
      </c>
      <c r="H20" s="73">
        <v>1376.18</v>
      </c>
      <c r="I20" s="73">
        <v>1401.8</v>
      </c>
      <c r="J20" s="29">
        <v>1419.8</v>
      </c>
      <c r="K20" s="29">
        <v>1439.3051872728975</v>
      </c>
      <c r="L20" s="29">
        <v>1480.9951419881952</v>
      </c>
      <c r="M20" s="29">
        <v>1521.8097296893313</v>
      </c>
      <c r="N20" s="29">
        <v>1555.2584769704038</v>
      </c>
      <c r="O20" s="29">
        <v>1584</v>
      </c>
    </row>
    <row r="21" spans="1:15" ht="15.5" x14ac:dyDescent="0.35">
      <c r="A21" s="102"/>
      <c r="B21" s="22" t="s">
        <v>53</v>
      </c>
      <c r="C21" s="73">
        <v>731.43</v>
      </c>
      <c r="D21" s="73">
        <v>753.41</v>
      </c>
      <c r="E21" s="73">
        <v>782.84</v>
      </c>
      <c r="F21" s="73">
        <v>899.7</v>
      </c>
      <c r="G21" s="73">
        <v>938</v>
      </c>
      <c r="H21" s="73">
        <v>858.75</v>
      </c>
      <c r="I21" s="73">
        <v>987.1</v>
      </c>
      <c r="J21" s="29">
        <v>1014.7</v>
      </c>
      <c r="K21" s="29">
        <v>1041.685614573152</v>
      </c>
      <c r="L21" s="29">
        <v>1093.9678118416064</v>
      </c>
      <c r="M21" s="29">
        <v>1146.4853399749304</v>
      </c>
      <c r="N21" s="29">
        <v>1184.4200765115474</v>
      </c>
      <c r="O21" s="29">
        <v>1215.5</v>
      </c>
    </row>
    <row r="22" spans="1:15" ht="15.5" x14ac:dyDescent="0.35">
      <c r="A22" s="102"/>
      <c r="B22" s="24" t="s">
        <v>90</v>
      </c>
      <c r="C22" s="41">
        <f>+C21-C20</f>
        <v>-500.49000000000012</v>
      </c>
      <c r="D22" s="41">
        <f t="shared" ref="D22:O22" si="4">+D21-D20</f>
        <v>-513.44999999999993</v>
      </c>
      <c r="E22" s="41">
        <f t="shared" si="4"/>
        <v>-517.41</v>
      </c>
      <c r="F22" s="41">
        <f t="shared" si="4"/>
        <v>-433.39999999999986</v>
      </c>
      <c r="G22" s="34">
        <f t="shared" si="4"/>
        <v>-420.90000000000009</v>
      </c>
      <c r="H22" s="41">
        <f t="shared" si="4"/>
        <v>-517.43000000000006</v>
      </c>
      <c r="I22" s="34">
        <f t="shared" si="4"/>
        <v>-414.69999999999993</v>
      </c>
      <c r="J22" s="34">
        <f t="shared" si="4"/>
        <v>-405.09999999999991</v>
      </c>
      <c r="K22" s="34">
        <f t="shared" si="4"/>
        <v>-397.6195726997455</v>
      </c>
      <c r="L22" s="34">
        <f t="shared" si="4"/>
        <v>-387.02733014658884</v>
      </c>
      <c r="M22" s="34">
        <f t="shared" si="4"/>
        <v>-375.32438971440092</v>
      </c>
      <c r="N22" s="34">
        <f t="shared" si="4"/>
        <v>-370.83840045885631</v>
      </c>
      <c r="O22" s="34">
        <f t="shared" si="4"/>
        <v>-368.5</v>
      </c>
    </row>
    <row r="23" spans="1:15" ht="15.5" x14ac:dyDescent="0.35">
      <c r="A23" s="103"/>
      <c r="B23" s="24" t="s">
        <v>91</v>
      </c>
      <c r="C23" s="41">
        <f>+(C21-C20)/C20*100</f>
        <v>-40.626826417299831</v>
      </c>
      <c r="D23" s="41">
        <f t="shared" ref="D23:N23" si="5">+(D21-D20)/D20*100</f>
        <v>-40.529340258592107</v>
      </c>
      <c r="E23" s="41">
        <f t="shared" si="5"/>
        <v>-39.793116708325321</v>
      </c>
      <c r="F23" s="41">
        <f t="shared" ref="F23" si="6">+(F21-F20)/F20*100</f>
        <v>-32.510689370639852</v>
      </c>
      <c r="G23" s="34">
        <f t="shared" ref="G23" si="7">+(G21-G20)/G20*100</f>
        <v>-30.973581573331376</v>
      </c>
      <c r="H23" s="41">
        <f t="shared" si="5"/>
        <v>-37.599005943989887</v>
      </c>
      <c r="I23" s="34">
        <f t="shared" ref="I23" si="8">+(I21-I20)/I20*100</f>
        <v>-29.583392780710511</v>
      </c>
      <c r="J23" s="34">
        <f t="shared" ref="J23" si="9">+(J21-J20)/J20*100</f>
        <v>-28.532187632060847</v>
      </c>
      <c r="K23" s="34">
        <f t="shared" si="5"/>
        <v>-27.625800019044565</v>
      </c>
      <c r="L23" s="34">
        <f t="shared" si="5"/>
        <v>-26.132923679075361</v>
      </c>
      <c r="M23" s="34">
        <f t="shared" si="5"/>
        <v>-24.663029969654698</v>
      </c>
      <c r="N23" s="34">
        <f t="shared" si="5"/>
        <v>-23.844165195050937</v>
      </c>
      <c r="O23" s="34">
        <f t="shared" ref="O23" si="10">+(O21-O20)/O20*100</f>
        <v>-23.263888888888889</v>
      </c>
    </row>
    <row r="24" spans="1:15" ht="15.5" x14ac:dyDescent="0.35">
      <c r="A24" s="30" t="s">
        <v>1</v>
      </c>
      <c r="B24" s="31"/>
      <c r="C24" s="31">
        <v>2010</v>
      </c>
      <c r="D24" s="31">
        <v>2011</v>
      </c>
      <c r="E24" s="31">
        <v>2012</v>
      </c>
      <c r="F24" s="31">
        <v>2013</v>
      </c>
      <c r="G24" s="31">
        <v>2014</v>
      </c>
      <c r="H24" s="31">
        <v>2015</v>
      </c>
      <c r="I24" s="31">
        <v>2016</v>
      </c>
      <c r="J24" s="31">
        <v>2017</v>
      </c>
      <c r="K24" s="31">
        <v>2018</v>
      </c>
      <c r="L24" s="31">
        <v>2019</v>
      </c>
      <c r="M24" s="31">
        <v>2020</v>
      </c>
      <c r="N24" s="31">
        <v>2021</v>
      </c>
      <c r="O24" s="31">
        <v>2022</v>
      </c>
    </row>
    <row r="25" spans="1:15" ht="15.5" x14ac:dyDescent="0.35">
      <c r="A25" s="122" t="s">
        <v>27</v>
      </c>
      <c r="B25" s="21" t="s">
        <v>51</v>
      </c>
      <c r="C25" s="72"/>
      <c r="D25" s="72"/>
      <c r="E25" s="72"/>
      <c r="F25" s="72"/>
      <c r="G25" s="72"/>
      <c r="H25" s="72"/>
      <c r="I25" s="28"/>
      <c r="J25" s="28"/>
      <c r="K25" s="28"/>
      <c r="L25" s="28"/>
      <c r="M25" s="28"/>
      <c r="N25" s="28"/>
      <c r="O25" s="28"/>
    </row>
    <row r="26" spans="1:15" ht="15.5" x14ac:dyDescent="0.35">
      <c r="A26" s="122"/>
      <c r="B26" s="22" t="s">
        <v>52</v>
      </c>
      <c r="C26" s="73"/>
      <c r="D26" s="73"/>
      <c r="E26" s="73"/>
      <c r="F26" s="73"/>
      <c r="G26" s="73"/>
      <c r="H26" s="73"/>
      <c r="I26" s="29"/>
      <c r="J26" s="29"/>
      <c r="K26" s="29"/>
      <c r="L26" s="29"/>
      <c r="M26" s="29"/>
      <c r="N26" s="29"/>
      <c r="O26" s="29"/>
    </row>
    <row r="27" spans="1:15" ht="15.5" x14ac:dyDescent="0.35">
      <c r="A27" s="122"/>
      <c r="B27" s="22" t="s">
        <v>53</v>
      </c>
      <c r="C27" s="73"/>
      <c r="D27" s="73"/>
      <c r="E27" s="73"/>
      <c r="F27" s="73"/>
      <c r="G27" s="73"/>
      <c r="H27" s="73"/>
      <c r="I27" s="29"/>
      <c r="J27" s="29"/>
      <c r="K27" s="29"/>
      <c r="L27" s="29"/>
      <c r="M27" s="29"/>
      <c r="N27" s="29"/>
      <c r="O27" s="29"/>
    </row>
    <row r="28" spans="1:15" ht="15.5" x14ac:dyDescent="0.35">
      <c r="A28" s="122"/>
      <c r="B28" s="24" t="s">
        <v>90</v>
      </c>
      <c r="C28" s="74"/>
      <c r="D28" s="74"/>
      <c r="E28" s="74"/>
      <c r="F28" s="74"/>
      <c r="G28" s="74"/>
      <c r="H28" s="74"/>
      <c r="I28" s="34"/>
      <c r="J28" s="34"/>
      <c r="K28" s="34"/>
      <c r="L28" s="34"/>
      <c r="M28" s="34"/>
      <c r="N28" s="34"/>
      <c r="O28" s="34"/>
    </row>
    <row r="29" spans="1:15" ht="15.5" x14ac:dyDescent="0.35">
      <c r="A29" s="122"/>
      <c r="B29" s="24" t="s">
        <v>91</v>
      </c>
      <c r="C29" s="74"/>
      <c r="D29" s="74"/>
      <c r="E29" s="74"/>
      <c r="F29" s="74"/>
      <c r="G29" s="74"/>
      <c r="H29" s="74"/>
      <c r="I29" s="34"/>
      <c r="J29" s="34"/>
      <c r="K29" s="34"/>
      <c r="L29" s="34"/>
      <c r="M29" s="34"/>
      <c r="N29" s="34"/>
      <c r="O29" s="34"/>
    </row>
  </sheetData>
  <mergeCells count="6">
    <mergeCell ref="A25:A29"/>
    <mergeCell ref="A1:O1"/>
    <mergeCell ref="A13:A17"/>
    <mergeCell ref="A19:A23"/>
    <mergeCell ref="A3:A6"/>
    <mergeCell ref="A8:A11"/>
  </mergeCells>
  <conditionalFormatting sqref="C6:O6">
    <cfRule type="cellIs" dxfId="84" priority="21" operator="lessThan">
      <formula>0</formula>
    </cfRule>
    <cfRule type="cellIs" dxfId="83" priority="22" operator="greaterThan">
      <formula>0</formula>
    </cfRule>
  </conditionalFormatting>
  <conditionalFormatting sqref="C11:O11">
    <cfRule type="cellIs" dxfId="82" priority="17" operator="lessThan">
      <formula>0</formula>
    </cfRule>
    <cfRule type="cellIs" dxfId="81" priority="18" operator="greaterThan">
      <formula>0</formula>
    </cfRule>
  </conditionalFormatting>
  <conditionalFormatting sqref="C16:O16">
    <cfRule type="cellIs" dxfId="80" priority="15" operator="lessThan">
      <formula>0</formula>
    </cfRule>
    <cfRule type="cellIs" dxfId="79" priority="16" operator="greaterThan">
      <formula>0</formula>
    </cfRule>
  </conditionalFormatting>
  <conditionalFormatting sqref="C17:O17">
    <cfRule type="cellIs" dxfId="78" priority="13" operator="lessThan">
      <formula>0</formula>
    </cfRule>
    <cfRule type="cellIs" dxfId="77" priority="14" operator="greaterThan">
      <formula>0</formula>
    </cfRule>
  </conditionalFormatting>
  <conditionalFormatting sqref="C22:O22">
    <cfRule type="cellIs" dxfId="76" priority="11" operator="lessThan">
      <formula>0</formula>
    </cfRule>
    <cfRule type="cellIs" dxfId="75" priority="12" operator="greaterThan">
      <formula>0</formula>
    </cfRule>
  </conditionalFormatting>
  <conditionalFormatting sqref="C23:O23">
    <cfRule type="cellIs" dxfId="74" priority="9" operator="lessThan">
      <formula>0</formula>
    </cfRule>
    <cfRule type="cellIs" dxfId="73" priority="10" operator="greaterThan">
      <formula>0</formula>
    </cfRule>
  </conditionalFormatting>
  <conditionalFormatting sqref="C28:O28">
    <cfRule type="cellIs" dxfId="72" priority="3" operator="lessThan">
      <formula>0</formula>
    </cfRule>
    <cfRule type="cellIs" dxfId="71" priority="4" operator="greaterThan">
      <formula>0</formula>
    </cfRule>
  </conditionalFormatting>
  <conditionalFormatting sqref="C29:O29">
    <cfRule type="cellIs" dxfId="70" priority="1" operator="lessThan">
      <formula>0</formula>
    </cfRule>
    <cfRule type="cellIs" dxfId="69" priority="2" operator="greaterThan">
      <formula>0</formula>
    </cfRule>
  </conditionalFormatting>
  <hyperlinks>
    <hyperlink ref="A3:A6" location="Ingresos_F!A3" display="3.1. Renta media anual por persona (€)" xr:uid="{978C007B-CDA7-4346-A6B1-BB1FFA39293F}"/>
    <hyperlink ref="A8:A11" location="INGRESOS!A8" display="3.2. Renta anual media por unidad de consumo (€)" xr:uid="{50A6BD39-5676-4F2D-9353-86486E53AC45}"/>
    <hyperlink ref="A19:A23" location="Ingresos_F!A19" display="3.4.Pensión media mensual (€)" xr:uid="{0CA84916-57B8-4F55-BC19-CCDA54CF34A6}"/>
    <hyperlink ref="A13:A17" location="Ingresos_F!A13" display="3.3. Salario bruto medio por hora (€)" xr:uid="{570B7D7A-16F4-4337-87CC-D979E43716E5}"/>
    <hyperlink ref="A25:A29" location="Ingresos_F!A23" display="3.5.Importe medio mensual de las pensiones no contributivas (€)" xr:uid="{BF0008B2-AE4C-4E91-AC53-67419C4FEF9A}"/>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2BE6F-B33E-4EF6-9E49-6C41C143DD09}">
  <dimension ref="A16:A30"/>
  <sheetViews>
    <sheetView topLeftCell="A19" zoomScale="90" zoomScaleNormal="90" workbookViewId="0">
      <selection activeCell="Q22" sqref="Q22"/>
    </sheetView>
  </sheetViews>
  <sheetFormatPr baseColWidth="10" defaultColWidth="10.81640625" defaultRowHeight="14.5" x14ac:dyDescent="0.35"/>
  <cols>
    <col min="1" max="16384" width="10.81640625" style="55"/>
  </cols>
  <sheetData>
    <row r="16" s="55" customFormat="1" x14ac:dyDescent="0.35"/>
    <row r="17" s="55" customFormat="1" x14ac:dyDescent="0.35"/>
    <row r="18" s="55" customFormat="1" x14ac:dyDescent="0.35"/>
    <row r="19" s="55" customFormat="1" x14ac:dyDescent="0.35"/>
    <row r="20" s="55" customFormat="1" x14ac:dyDescent="0.35"/>
    <row r="21" s="55" customFormat="1" x14ac:dyDescent="0.35"/>
    <row r="22" s="55" customFormat="1" x14ac:dyDescent="0.35"/>
    <row r="23" s="55" customFormat="1" x14ac:dyDescent="0.35"/>
    <row r="24" s="55" customFormat="1" x14ac:dyDescent="0.35"/>
    <row r="25" s="55" customFormat="1" x14ac:dyDescent="0.35"/>
    <row r="26" s="55" customFormat="1" x14ac:dyDescent="0.35"/>
    <row r="27" s="55" customFormat="1" x14ac:dyDescent="0.35"/>
    <row r="28" s="55" customFormat="1" x14ac:dyDescent="0.35"/>
    <row r="29" s="55" customFormat="1" x14ac:dyDescent="0.35"/>
    <row r="30" s="55" customForma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4b775f6-7872-4a77-b0dd-f8412c7fb37a">
      <UserInfo>
        <DisplayName>Fernandez Velasco, Elena</DisplayName>
        <AccountId>79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7D04F9EDA4A5247A9914ADEDF0F605E" ma:contentTypeVersion="11" ma:contentTypeDescription="Crear nuevo documento." ma:contentTypeScope="" ma:versionID="7920d285faf82743ce5ad9882d957926">
  <xsd:schema xmlns:xsd="http://www.w3.org/2001/XMLSchema" xmlns:xs="http://www.w3.org/2001/XMLSchema" xmlns:p="http://schemas.microsoft.com/office/2006/metadata/properties" xmlns:ns2="d28d7398-f7fc-4954-83ea-714f4abc163f" xmlns:ns3="04b775f6-7872-4a77-b0dd-f8412c7fb37a" targetNamespace="http://schemas.microsoft.com/office/2006/metadata/properties" ma:root="true" ma:fieldsID="f1d9f290d6cd6e628512bf6d43522485" ns2:_="" ns3:_="">
    <xsd:import namespace="d28d7398-f7fc-4954-83ea-714f4abc163f"/>
    <xsd:import namespace="04b775f6-7872-4a77-b0dd-f8412c7fb3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8d7398-f7fc-4954-83ea-714f4abc1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b775f6-7872-4a77-b0dd-f8412c7fb37a"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C1EB2E-FD04-4C39-8930-EE8C8F68BC56}">
  <ds:schemaRefs>
    <ds:schemaRef ds:uri="http://schemas.microsoft.com/sharepoint/v3/contenttype/forms"/>
  </ds:schemaRefs>
</ds:datastoreItem>
</file>

<file path=customXml/itemProps2.xml><?xml version="1.0" encoding="utf-8"?>
<ds:datastoreItem xmlns:ds="http://schemas.openxmlformats.org/officeDocument/2006/customXml" ds:itemID="{5F295A9F-4260-42FF-B1CB-8235FE119EEB}">
  <ds:schemaRefs>
    <ds:schemaRef ds:uri="04b775f6-7872-4a77-b0dd-f8412c7fb37a"/>
    <ds:schemaRef ds:uri="http://schemas.openxmlformats.org/package/2006/metadata/core-properties"/>
    <ds:schemaRef ds:uri="http://purl.org/dc/elements/1.1/"/>
    <ds:schemaRef ds:uri="http://schemas.microsoft.com/office/infopath/2007/PartnerControls"/>
    <ds:schemaRef ds:uri="d28d7398-f7fc-4954-83ea-714f4abc163f"/>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6779C23-BE7A-4F41-86B9-A1F52CA2ED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INDICE</vt:lpstr>
      <vt:lpstr>POBREZA</vt:lpstr>
      <vt:lpstr>Pobreza_G</vt:lpstr>
      <vt:lpstr>Pobreza_F</vt:lpstr>
      <vt:lpstr>EMPLEO</vt:lpstr>
      <vt:lpstr>Empleo_G</vt:lpstr>
      <vt:lpstr>Empleo_F</vt:lpstr>
      <vt:lpstr>INGRESOS</vt:lpstr>
      <vt:lpstr>Ingresos_G</vt:lpstr>
      <vt:lpstr>Ingresos_F</vt:lpstr>
      <vt:lpstr>VIVIENDA</vt:lpstr>
      <vt:lpstr>Vivienda_G</vt:lpstr>
      <vt:lpstr>Vivienda_F</vt:lpstr>
      <vt:lpstr>CUIDADOS</vt:lpstr>
      <vt:lpstr>Cuidados_G</vt:lpstr>
      <vt:lpstr>Cuidados_F</vt:lpstr>
      <vt:lpstr>SALUD</vt:lpstr>
      <vt:lpstr>Salud_G</vt:lpstr>
      <vt:lpstr>Salud_F</vt:lpstr>
      <vt:lpstr>PROT SOCIAL</vt:lpstr>
      <vt:lpstr>Prot Social_G</vt:lpstr>
      <vt:lpstr>Prot Social_F</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IAM</dc:creator>
  <cp:keywords/>
  <dc:description/>
  <cp:lastModifiedBy>Rojo Delgado, Ana</cp:lastModifiedBy>
  <cp:revision/>
  <dcterms:created xsi:type="dcterms:W3CDTF">2022-11-10T09:25:38Z</dcterms:created>
  <dcterms:modified xsi:type="dcterms:W3CDTF">2023-03-14T16:45:59Z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0x010100F7D04F9EDA4A5247A9914ADEDF0F605E</vt:lpwstr>
  </property>
</Properties>
</file>