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7.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1.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2.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3.xml" ContentType="application/vnd.openxmlformats-officedocument.themeOverride+xml"/>
  <Override PartName="/xl/drawings/drawing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4.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5.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6.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7.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18.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9.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0.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2.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3.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4.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5.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26.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27.xml" ContentType="application/vnd.openxmlformats-officedocument.themeOverride+xml"/>
  <Override PartName="/xl/drawings/drawing4.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28.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29.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0.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SGC\SERVICIO TRANSVERSALIDAD\23. BRECHAS DE GÉNERO\Sist.indicadores brechas_Red2Red\SISTEMA DEFINITIVO\BRECHAS SIN %\"/>
    </mc:Choice>
  </mc:AlternateContent>
  <bookViews>
    <workbookView xWindow="-120" yWindow="-120" windowWidth="20730" windowHeight="11310"/>
  </bookViews>
  <sheets>
    <sheet name="índice" sheetId="2" r:id="rId1"/>
    <sheet name="fichas" sheetId="6" r:id="rId2"/>
    <sheet name="1_Población" sheetId="1" r:id="rId3"/>
    <sheet name="2_FenómenosDemográficos" sheetId="4" r:id="rId4"/>
    <sheet name="3_FamiliasyHogares" sheetId="5" r:id="rId5"/>
  </sheets>
  <definedNames>
    <definedName name="_Hlk31013595" localSheetId="1">fichas!$A$369</definedName>
    <definedName name="_Toc29989628" localSheetId="1">fichas!$A$1</definedName>
    <definedName name="_Toc29989629" localSheetId="1">fichas!$A$2</definedName>
    <definedName name="_Toc29989630" localSheetId="1">fichas!$A$109</definedName>
    <definedName name="_Toc29989631" localSheetId="1">fichas!$A$207</definedName>
    <definedName name="_Toc29989632" localSheetId="1">fichas!$A$208</definedName>
    <definedName name="_Toc29989633" localSheetId="1">fichas!$A$250</definedName>
    <definedName name="_Toc29989634" localSheetId="1">fichas!$A$324</definedName>
    <definedName name="_Toc29989635" localSheetId="1">fichas!#REF!</definedName>
    <definedName name="_Toc29989636" localSheetId="1">fichas!$A$403</definedName>
    <definedName name="_Toc29989637" localSheetId="1">fichas!#REF!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9" i="1" l="1"/>
  <c r="G226" i="1"/>
  <c r="J213" i="1"/>
  <c r="G227" i="1" s="1"/>
  <c r="J214" i="1"/>
  <c r="J219" i="1" s="1"/>
  <c r="J215" i="1"/>
  <c r="J220" i="1" s="1"/>
  <c r="C213" i="1"/>
  <c r="F227" i="1" s="1"/>
  <c r="C214" i="1"/>
  <c r="C219" i="1" s="1"/>
  <c r="C215" i="1"/>
  <c r="F229" i="1" s="1"/>
  <c r="J212" i="1"/>
  <c r="J217" i="1" s="1"/>
  <c r="C212" i="1"/>
  <c r="F226" i="1" s="1"/>
  <c r="J198" i="1"/>
  <c r="J203" i="1" s="1"/>
  <c r="J199" i="1"/>
  <c r="E228" i="1" s="1"/>
  <c r="J200" i="1"/>
  <c r="J205" i="1" s="1"/>
  <c r="J197" i="1"/>
  <c r="J202" i="1" s="1"/>
  <c r="C198" i="1"/>
  <c r="D227" i="1" s="1"/>
  <c r="C199" i="1"/>
  <c r="D228" i="1" s="1"/>
  <c r="C200" i="1"/>
  <c r="C205" i="1" s="1"/>
  <c r="C197" i="1"/>
  <c r="C202" i="1" s="1"/>
  <c r="J183" i="1"/>
  <c r="C227" i="1" s="1"/>
  <c r="J184" i="1"/>
  <c r="J189" i="1" s="1"/>
  <c r="J185" i="1"/>
  <c r="J190" i="1" s="1"/>
  <c r="J182" i="1"/>
  <c r="C226" i="1" s="1"/>
  <c r="C185" i="1"/>
  <c r="B229" i="1" s="1"/>
  <c r="C184" i="1"/>
  <c r="C189" i="1" s="1"/>
  <c r="C183" i="1"/>
  <c r="B227" i="1" s="1"/>
  <c r="C182" i="1"/>
  <c r="B226" i="1" s="1"/>
  <c r="C217" i="1" l="1"/>
  <c r="C187" i="1"/>
  <c r="D226" i="1"/>
  <c r="J187" i="1"/>
  <c r="E226" i="1"/>
  <c r="G228" i="1"/>
  <c r="C228" i="1"/>
  <c r="E227" i="1"/>
  <c r="C220" i="1"/>
  <c r="C203" i="1"/>
  <c r="J218" i="1"/>
  <c r="C188" i="1"/>
  <c r="J188" i="1"/>
  <c r="D229" i="1"/>
  <c r="F228" i="1"/>
  <c r="B228" i="1"/>
  <c r="C204" i="1"/>
  <c r="J204" i="1"/>
  <c r="G229" i="1"/>
  <c r="C229" i="1"/>
  <c r="C218" i="1"/>
  <c r="C190" i="1"/>
  <c r="I37" i="4"/>
  <c r="E45" i="4" s="1"/>
  <c r="I35" i="4"/>
  <c r="G43" i="4" s="1"/>
  <c r="E37" i="4"/>
  <c r="D45" i="4" s="1"/>
  <c r="E35" i="4"/>
  <c r="D43" i="4" s="1"/>
  <c r="D78" i="4"/>
  <c r="D79" i="4"/>
  <c r="D80" i="4"/>
  <c r="D77" i="4"/>
  <c r="G45" i="4" l="1"/>
  <c r="B43" i="4"/>
  <c r="C43" i="4"/>
  <c r="F45" i="4"/>
  <c r="C45" i="4"/>
  <c r="B45" i="4"/>
  <c r="E43" i="4"/>
  <c r="F43" i="4"/>
  <c r="B80" i="4"/>
  <c r="C80" i="4"/>
  <c r="B78" i="4"/>
  <c r="C78" i="4"/>
  <c r="B79" i="4"/>
  <c r="C79" i="4"/>
  <c r="C77" i="4"/>
  <c r="B77" i="4"/>
  <c r="D39" i="5" l="1"/>
  <c r="F39" i="5" s="1"/>
  <c r="D40" i="5"/>
  <c r="F40" i="5" s="1"/>
  <c r="F8" i="5"/>
  <c r="E8" i="5"/>
  <c r="F7" i="5"/>
  <c r="E7" i="5"/>
  <c r="G381" i="1"/>
  <c r="F381" i="1"/>
  <c r="E381" i="1"/>
  <c r="D381" i="1"/>
  <c r="C381" i="1"/>
  <c r="B381" i="1"/>
  <c r="G380" i="1"/>
  <c r="F380" i="1"/>
  <c r="E380" i="1"/>
  <c r="D380" i="1"/>
  <c r="C380" i="1"/>
  <c r="B380" i="1"/>
  <c r="G379" i="1"/>
  <c r="F379" i="1"/>
  <c r="E379" i="1"/>
  <c r="D379" i="1"/>
  <c r="C379" i="1"/>
  <c r="B379" i="1"/>
  <c r="G378" i="1"/>
  <c r="F378" i="1"/>
  <c r="E378" i="1"/>
  <c r="D378" i="1"/>
  <c r="C378" i="1"/>
  <c r="B378" i="1"/>
  <c r="G344" i="1"/>
  <c r="F344" i="1"/>
  <c r="E344" i="1"/>
  <c r="D344" i="1"/>
  <c r="C344" i="1"/>
  <c r="B344" i="1"/>
  <c r="G343" i="1"/>
  <c r="F343" i="1"/>
  <c r="E343" i="1"/>
  <c r="D343" i="1"/>
  <c r="C343" i="1"/>
  <c r="B343" i="1"/>
  <c r="G342" i="1"/>
  <c r="F342" i="1"/>
  <c r="E342" i="1"/>
  <c r="D342" i="1"/>
  <c r="C342" i="1"/>
  <c r="B342" i="1"/>
  <c r="G341" i="1"/>
  <c r="F341" i="1"/>
  <c r="E341" i="1"/>
  <c r="D341" i="1"/>
  <c r="C341" i="1"/>
  <c r="B341" i="1"/>
  <c r="G306" i="1"/>
  <c r="F306" i="1"/>
  <c r="E306" i="1"/>
  <c r="D306" i="1"/>
  <c r="C306" i="1"/>
  <c r="B306" i="1"/>
  <c r="G305" i="1"/>
  <c r="F305" i="1"/>
  <c r="E305" i="1"/>
  <c r="D305" i="1"/>
  <c r="C305" i="1"/>
  <c r="B305" i="1"/>
  <c r="G304" i="1"/>
  <c r="F304" i="1"/>
  <c r="E304" i="1"/>
  <c r="D304" i="1"/>
  <c r="C304" i="1"/>
  <c r="B304" i="1"/>
  <c r="G303" i="1"/>
  <c r="F303" i="1"/>
  <c r="E303" i="1"/>
  <c r="D303" i="1"/>
  <c r="C303" i="1"/>
  <c r="B303" i="1"/>
  <c r="D267" i="1"/>
  <c r="E267" i="1"/>
  <c r="F267" i="1"/>
  <c r="G267" i="1"/>
  <c r="D268" i="1"/>
  <c r="E268" i="1"/>
  <c r="F268" i="1"/>
  <c r="G268" i="1"/>
  <c r="D269" i="1"/>
  <c r="E269" i="1"/>
  <c r="F269" i="1"/>
  <c r="G269" i="1"/>
  <c r="G266" i="1"/>
  <c r="F266" i="1"/>
  <c r="E266" i="1"/>
  <c r="D266" i="1"/>
  <c r="O220" i="1"/>
  <c r="N220" i="1"/>
  <c r="M220" i="1"/>
  <c r="L220" i="1"/>
  <c r="K220" i="1"/>
  <c r="H220" i="1"/>
  <c r="G220" i="1"/>
  <c r="F220" i="1"/>
  <c r="E220" i="1"/>
  <c r="D220" i="1"/>
  <c r="O219" i="1"/>
  <c r="N219" i="1"/>
  <c r="M219" i="1"/>
  <c r="L219" i="1"/>
  <c r="K219" i="1"/>
  <c r="H219" i="1"/>
  <c r="G219" i="1"/>
  <c r="F219" i="1"/>
  <c r="E219" i="1"/>
  <c r="D219" i="1"/>
  <c r="O218" i="1"/>
  <c r="N218" i="1"/>
  <c r="M218" i="1"/>
  <c r="L218" i="1"/>
  <c r="K218" i="1"/>
  <c r="H218" i="1"/>
  <c r="G218" i="1"/>
  <c r="F218" i="1"/>
  <c r="E218" i="1"/>
  <c r="D218" i="1"/>
  <c r="O217" i="1"/>
  <c r="N217" i="1"/>
  <c r="M217" i="1"/>
  <c r="L217" i="1"/>
  <c r="K217" i="1"/>
  <c r="H217" i="1"/>
  <c r="G217" i="1"/>
  <c r="F217" i="1"/>
  <c r="E217" i="1"/>
  <c r="D217" i="1"/>
  <c r="D203" i="1"/>
  <c r="E203" i="1"/>
  <c r="F203" i="1"/>
  <c r="G203" i="1"/>
  <c r="H203" i="1"/>
  <c r="K203" i="1"/>
  <c r="L203" i="1"/>
  <c r="M203" i="1"/>
  <c r="N203" i="1"/>
  <c r="O203" i="1"/>
  <c r="D204" i="1"/>
  <c r="E204" i="1"/>
  <c r="F204" i="1"/>
  <c r="G204" i="1"/>
  <c r="H204" i="1"/>
  <c r="K204" i="1"/>
  <c r="L204" i="1"/>
  <c r="M204" i="1"/>
  <c r="N204" i="1"/>
  <c r="O204" i="1"/>
  <c r="D205" i="1"/>
  <c r="E205" i="1"/>
  <c r="F205" i="1"/>
  <c r="G205" i="1"/>
  <c r="H205" i="1"/>
  <c r="K205" i="1"/>
  <c r="L205" i="1"/>
  <c r="M205" i="1"/>
  <c r="N205" i="1"/>
  <c r="O205" i="1"/>
  <c r="O202" i="1"/>
  <c r="N202" i="1"/>
  <c r="M202" i="1"/>
  <c r="L202" i="1"/>
  <c r="K202" i="1"/>
  <c r="H202" i="1"/>
  <c r="G202" i="1"/>
  <c r="F202" i="1"/>
  <c r="E202" i="1"/>
  <c r="D202" i="1"/>
  <c r="E154" i="1"/>
  <c r="E153" i="1"/>
  <c r="E152" i="1"/>
  <c r="E151" i="1"/>
  <c r="E150" i="1"/>
  <c r="M151" i="1"/>
  <c r="M152" i="1"/>
  <c r="M153" i="1"/>
  <c r="M154" i="1"/>
  <c r="M150" i="1"/>
  <c r="I151" i="1"/>
  <c r="I152" i="1"/>
  <c r="I153" i="1"/>
  <c r="I154" i="1"/>
  <c r="I150" i="1"/>
  <c r="E39" i="5" l="1"/>
  <c r="E40" i="5"/>
  <c r="K9" i="5"/>
  <c r="L9" i="5"/>
  <c r="K10" i="5"/>
  <c r="L10" i="5"/>
  <c r="D9" i="5"/>
  <c r="E9" i="5" s="1"/>
  <c r="D10" i="5"/>
  <c r="F10" i="5" s="1"/>
  <c r="D11" i="5"/>
  <c r="E11" i="5" s="1"/>
  <c r="J41" i="5"/>
  <c r="K41" i="5" s="1"/>
  <c r="J42" i="5"/>
  <c r="K42" i="5" s="1"/>
  <c r="D41" i="5"/>
  <c r="F41" i="5" s="1"/>
  <c r="D42" i="5"/>
  <c r="E42" i="5" s="1"/>
  <c r="F11" i="5"/>
  <c r="F9" i="5"/>
  <c r="E10" i="5"/>
  <c r="L41" i="5"/>
  <c r="E41" i="5"/>
  <c r="F42" i="5"/>
  <c r="I38" i="4"/>
  <c r="I36" i="4"/>
  <c r="E38" i="4"/>
  <c r="E36" i="4"/>
  <c r="B15" i="1"/>
  <c r="C15" i="1"/>
  <c r="D15" i="1"/>
  <c r="B16" i="1"/>
  <c r="C16" i="1"/>
  <c r="D16" i="1"/>
  <c r="B17" i="1"/>
  <c r="C17" i="1"/>
  <c r="D17" i="1"/>
  <c r="D14" i="1"/>
  <c r="B14" i="1"/>
  <c r="C14" i="1"/>
  <c r="L42" i="5" l="1"/>
  <c r="B46" i="4"/>
  <c r="C46" i="4"/>
  <c r="D46" i="4"/>
  <c r="F44" i="4"/>
  <c r="G44" i="4"/>
  <c r="E44" i="4"/>
  <c r="B44" i="4"/>
  <c r="C44" i="4"/>
  <c r="D44" i="4"/>
  <c r="F46" i="4"/>
  <c r="G46" i="4"/>
  <c r="E46" i="4"/>
  <c r="G239" i="4"/>
  <c r="F239" i="4"/>
  <c r="E239" i="4"/>
  <c r="D239" i="4"/>
  <c r="C239" i="4"/>
  <c r="B239" i="4"/>
  <c r="G238" i="4"/>
  <c r="F238" i="4"/>
  <c r="E238" i="4"/>
  <c r="D238" i="4"/>
  <c r="C238" i="4"/>
  <c r="B238" i="4"/>
  <c r="G237" i="4"/>
  <c r="F237" i="4"/>
  <c r="E237" i="4"/>
  <c r="D237" i="4"/>
  <c r="C237" i="4"/>
  <c r="B237" i="4"/>
  <c r="G236" i="4"/>
  <c r="F236" i="4"/>
  <c r="E236" i="4"/>
  <c r="D236" i="4"/>
  <c r="C236" i="4"/>
  <c r="B236" i="4"/>
  <c r="C269" i="1"/>
  <c r="B269" i="1"/>
  <c r="C268" i="1"/>
  <c r="B268" i="1"/>
  <c r="C267" i="1"/>
  <c r="B267" i="1"/>
  <c r="C266" i="1"/>
  <c r="B266" i="1"/>
  <c r="O190" i="1"/>
  <c r="N190" i="1"/>
  <c r="M190" i="1"/>
  <c r="L190" i="1"/>
  <c r="K190" i="1"/>
  <c r="H190" i="1"/>
  <c r="G190" i="1"/>
  <c r="F190" i="1"/>
  <c r="E190" i="1"/>
  <c r="D190" i="1"/>
  <c r="O189" i="1"/>
  <c r="N189" i="1"/>
  <c r="M189" i="1"/>
  <c r="L189" i="1"/>
  <c r="K189" i="1"/>
  <c r="H189" i="1"/>
  <c r="G189" i="1"/>
  <c r="F189" i="1"/>
  <c r="E189" i="1"/>
  <c r="D189" i="1"/>
  <c r="O188" i="1"/>
  <c r="N188" i="1"/>
  <c r="M188" i="1"/>
  <c r="L188" i="1"/>
  <c r="K188" i="1"/>
  <c r="H188" i="1"/>
  <c r="G188" i="1"/>
  <c r="F188" i="1"/>
  <c r="E188" i="1"/>
  <c r="D188" i="1"/>
  <c r="O187" i="1"/>
  <c r="N187" i="1"/>
  <c r="M187" i="1"/>
  <c r="L187" i="1"/>
  <c r="K187" i="1"/>
  <c r="H187" i="1"/>
  <c r="G187" i="1"/>
  <c r="F187" i="1"/>
  <c r="E187" i="1"/>
  <c r="D187" i="1"/>
  <c r="G123" i="1"/>
  <c r="F123" i="1"/>
  <c r="E123" i="1"/>
  <c r="D123" i="1"/>
  <c r="C123" i="1"/>
  <c r="B123" i="1"/>
  <c r="G122" i="1"/>
  <c r="F122" i="1"/>
  <c r="E122" i="1"/>
  <c r="D122" i="1"/>
  <c r="C122" i="1"/>
  <c r="B122" i="1"/>
  <c r="G121" i="1"/>
  <c r="F121" i="1"/>
  <c r="E121" i="1"/>
  <c r="D121" i="1"/>
  <c r="C121" i="1"/>
  <c r="B121" i="1"/>
  <c r="G120" i="1"/>
  <c r="F120" i="1"/>
  <c r="E120" i="1"/>
  <c r="D120" i="1"/>
  <c r="C120" i="1"/>
  <c r="B120" i="1"/>
  <c r="G80" i="1"/>
  <c r="F80" i="1"/>
  <c r="E80" i="1"/>
  <c r="D80" i="1"/>
  <c r="C80" i="1"/>
  <c r="B80" i="1"/>
  <c r="G79" i="1"/>
  <c r="F79" i="1"/>
  <c r="E79" i="1"/>
  <c r="D79" i="1"/>
  <c r="C79" i="1"/>
  <c r="B79" i="1"/>
  <c r="G78" i="1"/>
  <c r="F78" i="1"/>
  <c r="E78" i="1"/>
  <c r="D78" i="1"/>
  <c r="C78" i="1"/>
  <c r="B78" i="1"/>
  <c r="G77" i="1"/>
  <c r="F77" i="1"/>
  <c r="E77" i="1"/>
  <c r="D77" i="1"/>
  <c r="C77" i="1"/>
  <c r="B77" i="1"/>
  <c r="C36" i="1"/>
  <c r="B36" i="1"/>
  <c r="D35" i="1"/>
  <c r="C35" i="1"/>
  <c r="B35" i="1"/>
  <c r="D34" i="1"/>
  <c r="C34" i="1"/>
  <c r="B34" i="1"/>
  <c r="D33" i="1"/>
  <c r="C33" i="1"/>
  <c r="B33" i="1"/>
</calcChain>
</file>

<file path=xl/sharedStrings.xml><?xml version="1.0" encoding="utf-8"?>
<sst xmlns="http://schemas.openxmlformats.org/spreadsheetml/2006/main" count="1512" uniqueCount="386">
  <si>
    <t>Mujeres por cada 100 hombres</t>
  </si>
  <si>
    <t>Ambos sexos</t>
  </si>
  <si>
    <t>Hombres</t>
  </si>
  <si>
    <t>Mujeres</t>
  </si>
  <si>
    <t>ESPAÑA</t>
  </si>
  <si>
    <t>MADRID</t>
  </si>
  <si>
    <t>1.1.</t>
  </si>
  <si>
    <t>1.2.</t>
  </si>
  <si>
    <t>Índice de feminidad</t>
  </si>
  <si>
    <t>Índice de envejecimiento</t>
  </si>
  <si>
    <t>65+</t>
  </si>
  <si>
    <t>0-15</t>
  </si>
  <si>
    <t>Población de 65 o más años por cada 100 menores (o igual) a 15 años</t>
  </si>
  <si>
    <t>Índice de sobre-envejecimiento</t>
  </si>
  <si>
    <t>Población de 80 o más años por cada 100 mayores (o igual) a 65 años</t>
  </si>
  <si>
    <t>80+</t>
  </si>
  <si>
    <t>POBLACIÓN ATENDIENDO A SU EDAD</t>
  </si>
  <si>
    <t>0 a 2 años</t>
  </si>
  <si>
    <t>3 a 5 años</t>
  </si>
  <si>
    <t>6 a 11 años</t>
  </si>
  <si>
    <t>12 a 15 años</t>
  </si>
  <si>
    <t>16 a 17 años</t>
  </si>
  <si>
    <t>Valor absoluto</t>
  </si>
  <si>
    <t>Total mujeres</t>
  </si>
  <si>
    <t>Total hombres</t>
  </si>
  <si>
    <t>Porcentaje</t>
  </si>
  <si>
    <t>Porcentaje sobre el total de cada sexo</t>
  </si>
  <si>
    <t>Porcentaje de población de 16 a 29 años, sobre el total de personas de cada sexo</t>
  </si>
  <si>
    <t>16-29 años</t>
  </si>
  <si>
    <t>Porcentaje de población de 3 a 15 años, sobre el total de personas de cada sexo</t>
  </si>
  <si>
    <t>3 a 15 años</t>
  </si>
  <si>
    <t>Porcentaje de población de 65 años o más, sobre el total de personas de cada sexo</t>
  </si>
  <si>
    <t>65 o más</t>
  </si>
  <si>
    <t>Porcentaje de población de 80 años o más, sobre el total de personas de cada sexo</t>
  </si>
  <si>
    <t>MATRIMONIOS</t>
  </si>
  <si>
    <t>Población</t>
  </si>
  <si>
    <t>Población atendiendo a su edad</t>
  </si>
  <si>
    <t>Fenómenos demográficos</t>
  </si>
  <si>
    <t>Matrimonios</t>
  </si>
  <si>
    <t xml:space="preserve">Matrimonios inscritos por tipo </t>
  </si>
  <si>
    <t>Natalidad y fecundidad</t>
  </si>
  <si>
    <t>Edad Media a la maternidad y a la paternidad al primer hijo</t>
  </si>
  <si>
    <t>Esperanza de vida y mortalidad</t>
  </si>
  <si>
    <t>Saldo migratorio</t>
  </si>
  <si>
    <t>Edad media al primer matrimonio</t>
  </si>
  <si>
    <t>Edad promedio</t>
  </si>
  <si>
    <t>NATALIDAD Y FECUNDIDAD</t>
  </si>
  <si>
    <t>Tasa bruta de natalidad</t>
  </si>
  <si>
    <t>Número de nacidos por cada 1.000 habitantes</t>
  </si>
  <si>
    <t>ESPERANZA DE VIDA Y MORTALIDAD</t>
  </si>
  <si>
    <t>Esperanza de vida al nacer</t>
  </si>
  <si>
    <t>Años</t>
  </si>
  <si>
    <t>Esperanza de vida a los 65 años</t>
  </si>
  <si>
    <t>Población extranjera</t>
  </si>
  <si>
    <t>Población total</t>
  </si>
  <si>
    <t>Número de hogares monomarentales y monoparentales</t>
  </si>
  <si>
    <t>EU-28</t>
  </si>
  <si>
    <t>Fuente EU-28: Eurostat Database</t>
  </si>
  <si>
    <t>Índice de envejecimiento activo</t>
  </si>
  <si>
    <t>Índice global</t>
  </si>
  <si>
    <t>Dif</t>
  </si>
  <si>
    <t>Puntaje máximo: 100</t>
  </si>
  <si>
    <t>Fuente EU-28 y España: Active Ageing Index, UNECE</t>
  </si>
  <si>
    <t>Porcentaje de población de 0 a 17 años por grupos de edad</t>
  </si>
  <si>
    <t>Fuente UE-28: Eurostat Database</t>
  </si>
  <si>
    <t>1.4.</t>
  </si>
  <si>
    <t>1.5.</t>
  </si>
  <si>
    <t>1.6.</t>
  </si>
  <si>
    <t>1.9.</t>
  </si>
  <si>
    <t>1.10.</t>
  </si>
  <si>
    <t>Edad media a la maternidad al primer hijo</t>
  </si>
  <si>
    <t>Datos desagregados a nivel de distritos disponibles en Panel de Indicadores de Distritos y Barrios de Madrid</t>
  </si>
  <si>
    <t>Índice de envejecimiento 2019</t>
  </si>
  <si>
    <t>Índice de sobre-envejecimiento 2019</t>
  </si>
  <si>
    <t>Esperanza de vida al nacer 2017</t>
  </si>
  <si>
    <t>Esperanza de vida a los 65 años (2017)</t>
  </si>
  <si>
    <t>Fuente Madrid: Padrón municipal de habitantes de la ciudad de Madrid</t>
  </si>
  <si>
    <t>Porcentaje de mujeres en la población</t>
  </si>
  <si>
    <t>Porcentaje de población infantil y adolescente</t>
  </si>
  <si>
    <t>Porcentaje de población joven</t>
  </si>
  <si>
    <t>Porcentaje de población en etapa educativa obligatoria</t>
  </si>
  <si>
    <t>Porcentaje de población sobre-envejecida</t>
  </si>
  <si>
    <t>Índice sintético de fecundidad</t>
  </si>
  <si>
    <t>Esperanza de vida en buena salud</t>
  </si>
  <si>
    <t>Migración</t>
  </si>
  <si>
    <t>Porcentaje de población extranjera</t>
  </si>
  <si>
    <t>Porcentaje de hogares unipersonales</t>
  </si>
  <si>
    <t>Total población</t>
  </si>
  <si>
    <t>Porcentaje de población de 65 años o más</t>
  </si>
  <si>
    <t>Matrimonios inscritos por tipo</t>
  </si>
  <si>
    <t>MIGRACIÓN</t>
  </si>
  <si>
    <t>Porcentaje de hogares monomarentales y monoparentales</t>
  </si>
  <si>
    <t>Fuente España: Estadística del padrón continuo, INE, a partir de la explotación de datos de padrones municipales de habitantes</t>
  </si>
  <si>
    <t>Sin datos para EU-28</t>
  </si>
  <si>
    <t>Fuente: Indicadores de primo-nupcialidad, Indicadores Demográficos Básicos, INE. Construidos por INE a partir de Boletín estadístico de matrimonio y cifras poblacionales de padrones municipales de habitantes</t>
  </si>
  <si>
    <t>Número de uniones</t>
  </si>
  <si>
    <t>Diferente sexo</t>
  </si>
  <si>
    <t>Entre hombres</t>
  </si>
  <si>
    <t>Entre mujeres</t>
  </si>
  <si>
    <t>Los matrimonios de "MADRID" corresponden a aquellos que seleccionan como lugar de residencia la ciudad de Madrid.</t>
  </si>
  <si>
    <t>Total</t>
  </si>
  <si>
    <t>Número</t>
  </si>
  <si>
    <t>Tasa de natalidad</t>
  </si>
  <si>
    <t>Fuente Madrid y España: Indicadores Demográficos Básicos, INE. Elaborado por INE a partir de Boletín estadístico de parto y cifras poblacionales de padrones municipales de habitantes.</t>
  </si>
  <si>
    <t>Fuente: Movimiento natural de la población: Matrimonios, INE. Construidos por INE a partir de Boletín estadístico de matrimonio y cifras poblacionales de padrones municipales de habitantes.</t>
  </si>
  <si>
    <t>Número promedio de hijos/as por mujer</t>
  </si>
  <si>
    <t>61,4 </t>
  </si>
  <si>
    <t>Fuente España y EU-28: Health status database, Eurostat.</t>
  </si>
  <si>
    <t>Fuente Madrid: Estudio de salud de la ciudad de Madrid. Publicación 2014, 2018.</t>
  </si>
  <si>
    <t>Número inmigrantes o altas - número emigrantes o bajas</t>
  </si>
  <si>
    <t>Fuente España: Estadística de Migraciones, INE, a partir de padrones municipales de habitantes. Datos de primer semestre de cada año</t>
  </si>
  <si>
    <t>Fuente Madrid: Padrón municipal de habitantes de la ciudad de Madrid. La inmigración se entiende como altas en el padrón, y la emigración como bajas.</t>
  </si>
  <si>
    <t>Fuente Madrid: Padrón municipal de habitantes de la ciudad de Madrid.</t>
  </si>
  <si>
    <t>Fuente España: Estadística de Migraciones, INE, a partir de padrones municipales de habitantes.</t>
  </si>
  <si>
    <t>Fuente EU-28: Net migration plus statistical adjustment. Eurostat database.</t>
  </si>
  <si>
    <t>Datos de distritos disponibles en padrón municipal de habitantes de la ciudad de Madrid</t>
  </si>
  <si>
    <t>% hogares monomarentales</t>
  </si>
  <si>
    <t>% hogares monoparentales</t>
  </si>
  <si>
    <t>Una mujer adulta  con uno o más menores</t>
  </si>
  <si>
    <t>Un hombre adulto  con uno o más menores</t>
  </si>
  <si>
    <t>Porcentaje sobre el total de hogares con una persona adulta y uno/a o más menores</t>
  </si>
  <si>
    <t>Fuente España: Encuesta Continua de Hogares. Estimación a partir de estudio con muestras representativas.</t>
  </si>
  <si>
    <t>Porcentaje sobre el total de hogares unipersonales según sexo de la persona</t>
  </si>
  <si>
    <t>Número total y porcentaje</t>
  </si>
  <si>
    <t>Número en miles y porcentaje</t>
  </si>
  <si>
    <t>1.3.</t>
  </si>
  <si>
    <t>1.7.</t>
  </si>
  <si>
    <t>1.8.</t>
  </si>
  <si>
    <t>2.1.</t>
  </si>
  <si>
    <t>2.2.</t>
  </si>
  <si>
    <t>2.3.</t>
  </si>
  <si>
    <t>2.4.</t>
  </si>
  <si>
    <t>2.5.</t>
  </si>
  <si>
    <t>2.6.</t>
  </si>
  <si>
    <t>2.7.</t>
  </si>
  <si>
    <t>2.8.</t>
  </si>
  <si>
    <t>2.9.</t>
  </si>
  <si>
    <t>2.10.</t>
  </si>
  <si>
    <t>3.1.</t>
  </si>
  <si>
    <t>3.2.</t>
  </si>
  <si>
    <t>Fuente España y Madrid: Estadística del padrón continuo, INE, a partir de la explotación de datos de padrones municipales de habitantes</t>
  </si>
  <si>
    <t>Dato 2019 de EU-28 corresponde a año 2018, dato más actualizado disponible en Eurostat, a fecha de revisión enero 2020.</t>
  </si>
  <si>
    <t>Fuente EU-28: Eurostat Database. Dato 2019 de EU-28 corresponde a año 2018, dato más actualizado disponible en Eurostat, a fecha de revisión enero 2020.</t>
  </si>
  <si>
    <t>Fuente EU-28: Total fertility rate, Eurostat Database.</t>
  </si>
  <si>
    <t>Fuente Madrid y España: Indicadores Demográficos Básicos, INE. Construido por INE a partir de Boletín estadístico de parto y padrones municipales de habitantes</t>
  </si>
  <si>
    <t>SUB-SISTEMA</t>
  </si>
  <si>
    <t>INDICADOR</t>
  </si>
  <si>
    <t xml:space="preserve">Población </t>
  </si>
  <si>
    <t>Definición</t>
  </si>
  <si>
    <t>Porcentaje de la población que son mujeres</t>
  </si>
  <si>
    <t>Fórmula de cálculo</t>
  </si>
  <si>
    <t>Interpretación</t>
  </si>
  <si>
    <t>Se trata del porcentaje de la población total que corresponde a mujeres, de un periodo y territorio determinado.</t>
  </si>
  <si>
    <t xml:space="preserve">Ejemplo: </t>
  </si>
  <si>
    <t>En 1987 el 53,2% de la población residente en la ciudad de Madrid correspondía a mujeres.</t>
  </si>
  <si>
    <t>Fuente y periodicidad</t>
  </si>
  <si>
    <t>Padrón Municipal de Habitantes de la ciudad de Madrid.</t>
  </si>
  <si>
    <t>Anual</t>
  </si>
  <si>
    <t xml:space="preserve">Variables de cruce </t>
  </si>
  <si>
    <r>
      <t>·</t>
    </r>
    <r>
      <rPr>
        <sz val="7"/>
        <color rgb="FF5CACE2"/>
        <rFont val="Times New Roman"/>
        <family val="1"/>
      </rPr>
      <t xml:space="preserve">         </t>
    </r>
    <r>
      <rPr>
        <sz val="11"/>
        <color rgb="FF5CACE2"/>
        <rFont val="Arial Narrow"/>
        <family val="2"/>
      </rPr>
      <t>Edad</t>
    </r>
  </si>
  <si>
    <r>
      <t>·</t>
    </r>
    <r>
      <rPr>
        <sz val="7"/>
        <color rgb="FF5CACE2"/>
        <rFont val="Times New Roman"/>
        <family val="1"/>
      </rPr>
      <t xml:space="preserve">         </t>
    </r>
    <r>
      <rPr>
        <sz val="11"/>
        <color rgb="FF5CACE2"/>
        <rFont val="Arial Narrow"/>
        <family val="2"/>
      </rPr>
      <t>Nacionalidad (española/extranjera)</t>
    </r>
  </si>
  <si>
    <r>
      <t>·</t>
    </r>
    <r>
      <rPr>
        <sz val="7"/>
        <color rgb="FF5CACE2"/>
        <rFont val="Times New Roman"/>
        <family val="1"/>
      </rPr>
      <t xml:space="preserve">         </t>
    </r>
    <r>
      <rPr>
        <sz val="11"/>
        <color rgb="FF5CACE2"/>
        <rFont val="Arial Narrow"/>
        <family val="2"/>
      </rPr>
      <t>Lugar de nacimiento</t>
    </r>
  </si>
  <si>
    <r>
      <t>·</t>
    </r>
    <r>
      <rPr>
        <sz val="7"/>
        <color rgb="FF5CACE2"/>
        <rFont val="Times New Roman"/>
        <family val="1"/>
      </rPr>
      <t xml:space="preserve">         </t>
    </r>
    <r>
      <rPr>
        <sz val="11"/>
        <color rgb="FF5CACE2"/>
        <rFont val="Arial Narrow"/>
        <family val="2"/>
      </rPr>
      <t>Hogares (tamaño y tipo de hogar)</t>
    </r>
  </si>
  <si>
    <r>
      <t>·</t>
    </r>
    <r>
      <rPr>
        <sz val="7"/>
        <color rgb="FF5CACE2"/>
        <rFont val="Times New Roman"/>
        <family val="1"/>
      </rPr>
      <t xml:space="preserve">         </t>
    </r>
    <r>
      <rPr>
        <sz val="11"/>
        <color rgb="FF5CACE2"/>
        <rFont val="Arial Narrow"/>
        <family val="2"/>
      </rPr>
      <t>Nivel educativo</t>
    </r>
  </si>
  <si>
    <t>Disponibilidad de datos</t>
  </si>
  <si>
    <t>Nivel europeo</t>
  </si>
  <si>
    <t>Nivel estatal</t>
  </si>
  <si>
    <t>Nivel comunidad</t>
  </si>
  <si>
    <t>Nivel distritos</t>
  </si>
  <si>
    <t>Fuente</t>
  </si>
  <si>
    <t> Eurostat</t>
  </si>
  <si>
    <t>Estadística del padrón continuo, INE, a partir de la explotación de datos de padrones municipales de Habitantes</t>
  </si>
  <si>
    <t>Padrón Municipal de Habitantes de la ciudad de Madrid</t>
  </si>
  <si>
    <t>Periodicidad</t>
  </si>
  <si>
    <t> Anual</t>
  </si>
  <si>
    <r>
      <t>1.1.</t>
    </r>
    <r>
      <rPr>
        <sz val="7"/>
        <color theme="1"/>
        <rFont val="Times New Roman"/>
        <family val="1"/>
      </rPr>
      <t xml:space="preserve">        </t>
    </r>
    <r>
      <rPr>
        <sz val="12"/>
        <color rgb="FF000000"/>
        <rFont val="Arial Narrow"/>
        <family val="2"/>
      </rPr>
      <t>Población</t>
    </r>
  </si>
  <si>
    <r>
      <t>1.1.1.</t>
    </r>
    <r>
      <rPr>
        <b/>
        <sz val="7"/>
        <color rgb="FF5CACE2"/>
        <rFont val="Times New Roman"/>
        <family val="1"/>
      </rPr>
      <t xml:space="preserve">      </t>
    </r>
    <r>
      <rPr>
        <b/>
        <sz val="12"/>
        <color rgb="FF5CACE2"/>
        <rFont val="Arial Narrow"/>
        <family val="2"/>
      </rPr>
      <t xml:space="preserve">Población </t>
    </r>
  </si>
  <si>
    <r>
      <t>a)</t>
    </r>
    <r>
      <rPr>
        <b/>
        <sz val="7"/>
        <color rgb="FF5CACE2"/>
        <rFont val="Times New Roman"/>
        <family val="1"/>
      </rPr>
      <t xml:space="preserve">                  </t>
    </r>
    <r>
      <rPr>
        <b/>
        <sz val="12"/>
        <color rgb="FF5CACE2"/>
        <rFont val="Arial Narrow"/>
        <family val="2"/>
      </rPr>
      <t>Porcentaje de mujeres en la población</t>
    </r>
  </si>
  <si>
    <r>
      <t>b)</t>
    </r>
    <r>
      <rPr>
        <b/>
        <sz val="7"/>
        <color rgb="FF5CACE2"/>
        <rFont val="Times New Roman"/>
        <family val="1"/>
      </rPr>
      <t xml:space="preserve">                  </t>
    </r>
    <r>
      <rPr>
        <b/>
        <sz val="12"/>
        <color rgb="FF5CACE2"/>
        <rFont val="Arial Narrow"/>
        <family val="2"/>
      </rPr>
      <t>Índice de feminidad</t>
    </r>
  </si>
  <si>
    <t>Se trata de la relación entre el número de mujeres y de hombres que conforman una población.</t>
  </si>
  <si>
    <t>La base de cálculo es de 100. Los datos por encima de 100 indican que en un territorio determinado hay más mujeres que hombres. Por el contrario, un índice bajo 100 indica que hay menos mujeres que hombres para un mismo territorio de referencia.</t>
  </si>
  <si>
    <t>El índice de feminidad de España en 2015 era de 115, es decir, hay 115 mujeres por cada 100 hombres.</t>
  </si>
  <si>
    <t>DISPONIBILIDAD DE DATOS</t>
  </si>
  <si>
    <r>
      <t>c)</t>
    </r>
    <r>
      <rPr>
        <b/>
        <sz val="7"/>
        <color rgb="FF5CACE2"/>
        <rFont val="Times New Roman"/>
        <family val="1"/>
      </rPr>
      <t xml:space="preserve">                  </t>
    </r>
    <r>
      <rPr>
        <b/>
        <sz val="12"/>
        <color rgb="FF5CACE2"/>
        <rFont val="Arial Narrow"/>
        <family val="2"/>
      </rPr>
      <t>Índice de envejecimiento</t>
    </r>
  </si>
  <si>
    <t xml:space="preserve">Donde la población x puede ser hombres o mujeres </t>
  </si>
  <si>
    <t>Se trata del número de personas mayores de 65 años por cada 100 menores de 16 años, calculado para cada sexo.</t>
  </si>
  <si>
    <t>En 2017, en la ciudad de Madrid existen 113,9 personas mayores de 65 años por cada 100 menores de 16 años. La población de mujeres tiene un índice de envejecimiento mayor que la de hombres: por cada 100 mujeres menores (o igual) a 15 años, hay 177 de 65 o más años de edad, mientras que de cada 100 hombres de hasta 15 años, hay 108 de 65 años o más.</t>
  </si>
  <si>
    <r>
      <t>d)</t>
    </r>
    <r>
      <rPr>
        <b/>
        <sz val="7"/>
        <color rgb="FF5CACE2"/>
        <rFont val="Times New Roman"/>
        <family val="1"/>
      </rPr>
      <t xml:space="preserve">                  </t>
    </r>
    <r>
      <rPr>
        <b/>
        <sz val="12"/>
        <color rgb="FF5CACE2"/>
        <rFont val="Arial Narrow"/>
        <family val="2"/>
      </rPr>
      <t>Índice de sobre-envejecimiento</t>
    </r>
  </si>
  <si>
    <t xml:space="preserve">Proporción de personas más envejecidas (mayores de 80 años) entre las personas adultas de 65 años o más, para mujeres y hombres. </t>
  </si>
  <si>
    <t>Donde la población x puede ser hombres o mujeres.</t>
  </si>
  <si>
    <t>Se trata del porcentaje de personas de un sexo u otro de 80 o más años, sobre la población de 65 o más años, de ese mismo sexo.</t>
  </si>
  <si>
    <r>
      <t>e)</t>
    </r>
    <r>
      <rPr>
        <b/>
        <sz val="7"/>
        <color rgb="FF5CACE2"/>
        <rFont val="Times New Roman"/>
        <family val="1"/>
      </rPr>
      <t xml:space="preserve">                  </t>
    </r>
    <r>
      <rPr>
        <b/>
        <sz val="12"/>
        <color rgb="FF5CACE2"/>
        <rFont val="Arial Narrow"/>
        <family val="2"/>
      </rPr>
      <t>Índice de envejecimiento activo</t>
    </r>
  </si>
  <si>
    <t>Medición sobre el potencial de las personas mayores para tener un envejecimiento activo y saludable</t>
  </si>
  <si>
    <t>La construcción del índice se realiza para la población de 55 años o más, a partir de una serie de indicadores agrupados en las siguientes dimensiones:</t>
  </si>
  <si>
    <r>
      <t>·</t>
    </r>
    <r>
      <rPr>
        <sz val="7"/>
        <color rgb="FF5CACE2"/>
        <rFont val="Times New Roman"/>
        <family val="1"/>
      </rPr>
      <t xml:space="preserve">         </t>
    </r>
    <r>
      <rPr>
        <sz val="11"/>
        <color rgb="FF5CACE2"/>
        <rFont val="Arial Narrow"/>
        <family val="2"/>
      </rPr>
      <t>Empleo</t>
    </r>
  </si>
  <si>
    <r>
      <t>·</t>
    </r>
    <r>
      <rPr>
        <sz val="7"/>
        <color rgb="FF5CACE2"/>
        <rFont val="Times New Roman"/>
        <family val="1"/>
      </rPr>
      <t xml:space="preserve">         </t>
    </r>
    <r>
      <rPr>
        <sz val="11"/>
        <color rgb="FF5CACE2"/>
        <rFont val="Arial Narrow"/>
        <family val="2"/>
      </rPr>
      <t>Participación social</t>
    </r>
  </si>
  <si>
    <r>
      <t>·</t>
    </r>
    <r>
      <rPr>
        <sz val="7"/>
        <color rgb="FF5CACE2"/>
        <rFont val="Times New Roman"/>
        <family val="1"/>
      </rPr>
      <t xml:space="preserve">         </t>
    </r>
    <r>
      <rPr>
        <sz val="11"/>
        <color rgb="FF5CACE2"/>
        <rFont val="Arial Narrow"/>
        <family val="2"/>
      </rPr>
      <t>Vida independiente, saludable y segura</t>
    </r>
  </si>
  <si>
    <r>
      <t>·</t>
    </r>
    <r>
      <rPr>
        <sz val="7"/>
        <color rgb="FF5CACE2"/>
        <rFont val="Times New Roman"/>
        <family val="1"/>
      </rPr>
      <t xml:space="preserve">         </t>
    </r>
    <r>
      <rPr>
        <sz val="11"/>
        <color rgb="FF5CACE2"/>
        <rFont val="Arial Narrow"/>
        <family val="2"/>
      </rPr>
      <t>Capacidad y entornos apropiados para un envejecimiento activo</t>
    </r>
  </si>
  <si>
    <t xml:space="preserve">El índice se construye considerando distintas dimensiones, sobre su experiencia actual de envejecimiento activo, a partir de porcentajes de empleabilidad, participación social y política, independencia, salud y vida segura; así como sus expectativas y oportunidades de envejecer activamente, relacionadas con el uso de TIC, capacidad, expectativas de vida y ambiente propicio. </t>
  </si>
  <si>
    <t>La elaboración del índice para la ciudad de Madrid se construyó por iniciativa de la ciudad, obteniendo la cifra para 2017.</t>
  </si>
  <si>
    <t>El índice de Envejecimiento Activo de la ciudad de Madrid en 2017 es de 32,5 puntos para las mujeres, y 35,6 para los hombres. Esto quiere decir que los hombres de la ciudad tienen un mejor “envejecimiento activo” que las mujeres, lo que implica que tienen un mejor potencial que estas para tener una vejez activa y saludable, llevar vidas independientes, participar en actividades laborales, así como en actividades sociales.</t>
  </si>
  <si>
    <t>Construido a partir de Padrón Municipal de Habitantes y Encuesta de Salud de la Ciudad de Madrid</t>
  </si>
  <si>
    <t>Elaborado para ciudad de Madrid en 2017.</t>
  </si>
  <si>
    <t>Active Ageing Index, UNECE</t>
  </si>
  <si>
    <t>Bianual: 2010, 2012, 2014, 2016, 2018</t>
  </si>
  <si>
    <r>
      <t>1.1.1.</t>
    </r>
    <r>
      <rPr>
        <b/>
        <sz val="7"/>
        <color rgb="FF5CACE2"/>
        <rFont val="Times New Roman"/>
        <family val="1"/>
      </rPr>
      <t xml:space="preserve">      </t>
    </r>
    <r>
      <rPr>
        <b/>
        <sz val="12"/>
        <color rgb="FF5CACE2"/>
        <rFont val="Arial Narrow"/>
        <family val="2"/>
      </rPr>
      <t>Población atendiendo a su edad</t>
    </r>
  </si>
  <si>
    <r>
      <t>a)</t>
    </r>
    <r>
      <rPr>
        <b/>
        <sz val="7"/>
        <color rgb="FF5CACE2"/>
        <rFont val="Times New Roman"/>
        <family val="1"/>
      </rPr>
      <t xml:space="preserve">                  </t>
    </r>
    <r>
      <rPr>
        <b/>
        <sz val="12"/>
        <color rgb="FF5CACE2"/>
        <rFont val="Arial Narrow"/>
        <family val="2"/>
      </rPr>
      <t>Porcentaje de población infantil y adolescente</t>
    </r>
  </si>
  <si>
    <t>Porcentaje de población que tiene de 0 a 17 años de edad, clasificado en grupos de edad y sexo.</t>
  </si>
  <si>
    <t>Donde población x puede ser de mujeres u hombres.</t>
  </si>
  <si>
    <t>Ejemplo:</t>
  </si>
  <si>
    <t>El 33% de la población de mujeres de la ciudad de Madrid está formada por niñas de 0 a 17 años de edad.</t>
  </si>
  <si>
    <r>
      <t>·</t>
    </r>
    <r>
      <rPr>
        <sz val="7"/>
        <color rgb="FF5CACE2"/>
        <rFont val="Times New Roman"/>
        <family val="1"/>
      </rPr>
      <t xml:space="preserve">         </t>
    </r>
    <r>
      <rPr>
        <sz val="11"/>
        <color rgb="FF5CACE2"/>
        <rFont val="Arial Narrow"/>
        <family val="2"/>
      </rPr>
      <t>Grupos de edad: 0 a 2, 3 a 5, 6 a 11, 12 a 15, 16 a 17.</t>
    </r>
  </si>
  <si>
    <r>
      <t>b)</t>
    </r>
    <r>
      <rPr>
        <b/>
        <sz val="7"/>
        <color rgb="FF5CACE2"/>
        <rFont val="Times New Roman"/>
        <family val="1"/>
      </rPr>
      <t xml:space="preserve">                  </t>
    </r>
    <r>
      <rPr>
        <b/>
        <sz val="12"/>
        <color rgb="FF5CACE2"/>
        <rFont val="Arial Narrow"/>
        <family val="2"/>
      </rPr>
      <t>Porcentaje de población joven</t>
    </r>
  </si>
  <si>
    <t>Porcentaje de población que es joven, es decir, que tiene de 16 a 29 años de edad, por sexo.</t>
  </si>
  <si>
    <t>Donde la población x puede ser de mujeres u de hombres.</t>
  </si>
  <si>
    <t>De la población de mujeres de la ciudad de Madrid, el 14,1% son mujeres jóvenes, de 16 a 29 años de edad.</t>
  </si>
  <si>
    <r>
      <t>c)</t>
    </r>
    <r>
      <rPr>
        <b/>
        <sz val="7"/>
        <color rgb="FF5CACE2"/>
        <rFont val="Times New Roman"/>
        <family val="1"/>
      </rPr>
      <t xml:space="preserve">                  </t>
    </r>
    <r>
      <rPr>
        <b/>
        <sz val="12"/>
        <color rgb="FF5CACE2"/>
        <rFont val="Arial Narrow"/>
        <family val="2"/>
      </rPr>
      <t>Porcentaje de población en etapa educativa obligatoria</t>
    </r>
  </si>
  <si>
    <t>Porcentaje de la población de la ciudad de Madrid, que se encuentra en etapa educativa obligatoria  , es decir, que tiene de 3 a 15 años de edad, por sexo.</t>
  </si>
  <si>
    <t>Se trata del porcentaje de la población de mujeres u hombres que tiene desde 3 a 15 años de edad, y que por ende se considera en etapa educativa obligatoria.</t>
  </si>
  <si>
    <t>En 1971 en la ciudad de Madrid, el 22,2% de las mujeres se encontraba en etapa educativa, mientras que en 2019 el grupo que se encuentra en ese rango de edad corresponde al 10,6% de todas las mujeres de Madrid.</t>
  </si>
  <si>
    <r>
      <t>d)</t>
    </r>
    <r>
      <rPr>
        <b/>
        <sz val="7"/>
        <color rgb="FF5CACE2"/>
        <rFont val="Times New Roman"/>
        <family val="1"/>
      </rPr>
      <t xml:space="preserve">                  </t>
    </r>
    <r>
      <rPr>
        <b/>
        <sz val="12"/>
        <color rgb="FF5CACE2"/>
        <rFont val="Arial Narrow"/>
        <family val="2"/>
      </rPr>
      <t xml:space="preserve">Porcentaje de población de 65 años o más </t>
    </r>
  </si>
  <si>
    <t>Porcentaje de la población que se encuentra en edad envejecida, es decir, que tiene 65 años o más.</t>
  </si>
  <si>
    <t>Donde población x puede ser mujeres u hombres.</t>
  </si>
  <si>
    <t>Se trata del porcentaje de la población, que tiene desde 65 años de edad, y que por ende se considera en etapa envejecida.</t>
  </si>
  <si>
    <r>
      <t>e)</t>
    </r>
    <r>
      <rPr>
        <b/>
        <sz val="7"/>
        <color rgb="FF5CACE2"/>
        <rFont val="Times New Roman"/>
        <family val="1"/>
      </rPr>
      <t xml:space="preserve">                  </t>
    </r>
    <r>
      <rPr>
        <b/>
        <sz val="12"/>
        <color rgb="FF5CACE2"/>
        <rFont val="Arial Narrow"/>
        <family val="2"/>
      </rPr>
      <t xml:space="preserve">Porcentaje de población sobre envejecida </t>
    </r>
  </si>
  <si>
    <t>Porcentaje de población sobre envejecida</t>
  </si>
  <si>
    <t>Porcentaje de la población que se encuentra sobre envejecida, es decir, que tiene 80 años o más.</t>
  </si>
  <si>
    <t>Se trata del porcentaje de la población, que tiene desde 80 años de edad, y que por ende se considera sobre envejecida.</t>
  </si>
  <si>
    <t>En 2019, el 9% de la población de mujeres de Madrid corresponde a población sobre envejecida, es decir, tiene 80 años o más.</t>
  </si>
  <si>
    <r>
      <t>1.2.</t>
    </r>
    <r>
      <rPr>
        <sz val="7"/>
        <color theme="1"/>
        <rFont val="Times New Roman"/>
        <family val="1"/>
      </rPr>
      <t xml:space="preserve">        </t>
    </r>
    <r>
      <rPr>
        <sz val="12"/>
        <color rgb="FF000000"/>
        <rFont val="Arial Narrow"/>
        <family val="2"/>
      </rPr>
      <t>Fenómenos demográficos</t>
    </r>
  </si>
  <si>
    <r>
      <t>1.2.1.</t>
    </r>
    <r>
      <rPr>
        <b/>
        <sz val="7"/>
        <color rgb="FF5CACE2"/>
        <rFont val="Times New Roman"/>
        <family val="1"/>
      </rPr>
      <t xml:space="preserve">      </t>
    </r>
    <r>
      <rPr>
        <b/>
        <sz val="12"/>
        <color rgb="FF5CACE2"/>
        <rFont val="Arial Narrow"/>
        <family val="2"/>
      </rPr>
      <t>Matrimonios</t>
    </r>
  </si>
  <si>
    <r>
      <t>a)</t>
    </r>
    <r>
      <rPr>
        <b/>
        <sz val="7"/>
        <color rgb="FF5CACE2"/>
        <rFont val="Times New Roman"/>
        <family val="1"/>
      </rPr>
      <t xml:space="preserve">                  </t>
    </r>
    <r>
      <rPr>
        <b/>
        <sz val="12"/>
        <color rgb="FF5CACE2"/>
        <rFont val="Arial Narrow"/>
        <family val="2"/>
      </rPr>
      <t>Edad media al primer matrimonio</t>
    </r>
  </si>
  <si>
    <t>Edad media a la que un hombre o una mujer contraería matrimonio por primera vez en caso de mantenerse las tasas de primo-nupcialidad por edad observadas en un año concreto en dicho colectivo poblacional.</t>
  </si>
  <si>
    <t>Se calcula como la media de las edades (de 14 a 60 años) a las que los individuos pertenecientes a un determinado ámbito contraen matrimonio, ponderadas por las tasas de primo-nupcialidad por edad, expresadas en tanto por uno.</t>
  </si>
  <si>
    <t>Donde,</t>
  </si>
  <si>
    <t xml:space="preserve">Se trata de una medida que indica el promedio de edad que tienen hombres y mujeres al contraer matrimonio por primera vez. </t>
  </si>
  <si>
    <t>Boletín estadístico de matrimonio; Estadística de matrimonios elaborada por INE, en colaboración con comunidades autónomas y Registros Civiles de España. Se utiliza además datos de Cifras de Población provenientes de padrones municipales de habitantes.</t>
  </si>
  <si>
    <t>Periodicidad continua (mensual) con publicación Anual</t>
  </si>
  <si>
    <r>
      <t>·</t>
    </r>
    <r>
      <rPr>
        <sz val="7"/>
        <color rgb="FF5CACE2"/>
        <rFont val="Times New Roman"/>
        <family val="1"/>
      </rPr>
      <t xml:space="preserve">         </t>
    </r>
    <r>
      <rPr>
        <sz val="11"/>
        <color rgb="FF5CACE2"/>
        <rFont val="Arial Narrow"/>
        <family val="2"/>
      </rPr>
      <t>Edad cónyuges</t>
    </r>
  </si>
  <si>
    <r>
      <t>·</t>
    </r>
    <r>
      <rPr>
        <sz val="7"/>
        <color rgb="FF5CACE2"/>
        <rFont val="Times New Roman"/>
        <family val="1"/>
      </rPr>
      <t xml:space="preserve">         </t>
    </r>
    <r>
      <rPr>
        <sz val="11"/>
        <color rgb="FF5CACE2"/>
        <rFont val="Arial Narrow"/>
        <family val="2"/>
      </rPr>
      <t>Nacionalidad cónyuges</t>
    </r>
  </si>
  <si>
    <r>
      <t>·</t>
    </r>
    <r>
      <rPr>
        <sz val="7"/>
        <color rgb="FF5CACE2"/>
        <rFont val="Times New Roman"/>
        <family val="1"/>
      </rPr>
      <t xml:space="preserve">         </t>
    </r>
    <r>
      <rPr>
        <sz val="11"/>
        <color rgb="FF5CACE2"/>
        <rFont val="Arial Narrow"/>
        <family val="2"/>
      </rPr>
      <t>Lugar de nacimiento cónyuges</t>
    </r>
  </si>
  <si>
    <r>
      <t>·</t>
    </r>
    <r>
      <rPr>
        <sz val="7"/>
        <color rgb="FF5CACE2"/>
        <rFont val="Times New Roman"/>
        <family val="1"/>
      </rPr>
      <t xml:space="preserve">         </t>
    </r>
    <r>
      <rPr>
        <sz val="11"/>
        <color rgb="FF5CACE2"/>
        <rFont val="Arial Narrow"/>
        <family val="2"/>
      </rPr>
      <t>Estado civil previo cónyuges</t>
    </r>
  </si>
  <si>
    <r>
      <t>·</t>
    </r>
    <r>
      <rPr>
        <sz val="7"/>
        <color rgb="FF5CACE2"/>
        <rFont val="Times New Roman"/>
        <family val="1"/>
      </rPr>
      <t xml:space="preserve">         </t>
    </r>
    <r>
      <rPr>
        <sz val="11"/>
        <color rgb="FF5CACE2"/>
        <rFont val="Arial Narrow"/>
        <family val="2"/>
      </rPr>
      <t>Nivel de estudio cónyuges</t>
    </r>
  </si>
  <si>
    <r>
      <t>·</t>
    </r>
    <r>
      <rPr>
        <sz val="7"/>
        <color rgb="FF5CACE2"/>
        <rFont val="Times New Roman"/>
        <family val="1"/>
      </rPr>
      <t xml:space="preserve">         </t>
    </r>
    <r>
      <rPr>
        <sz val="11"/>
        <color rgb="FF5CACE2"/>
        <rFont val="Arial Narrow"/>
        <family val="2"/>
      </rPr>
      <t>Profesión cónyuges</t>
    </r>
  </si>
  <si>
    <t>Boletín estadístico de matrimonio y Cifras de Población</t>
  </si>
  <si>
    <t>Boletín estadístico de matrimonio y padrones municipales de habitantes</t>
  </si>
  <si>
    <t>Continua con publicación Anual</t>
  </si>
  <si>
    <r>
      <t>b)</t>
    </r>
    <r>
      <rPr>
        <b/>
        <sz val="7"/>
        <color rgb="FF5CACE2"/>
        <rFont val="Times New Roman"/>
        <family val="1"/>
      </rPr>
      <t xml:space="preserve">                  </t>
    </r>
    <r>
      <rPr>
        <b/>
        <sz val="12"/>
        <color rgb="FF5CACE2"/>
        <rFont val="Arial Narrow"/>
        <family val="2"/>
      </rPr>
      <t>Matrimonios inscritos por tipo</t>
    </r>
  </si>
  <si>
    <t>Número total de uniones matrimoniales en un periodo y territorio determinado, según tipo de matrimonio: entre personas de mismo sexo y personas de diferente sexo.</t>
  </si>
  <si>
    <t>-</t>
  </si>
  <si>
    <t>Se trata del número de matrimonios que fijan residencia en la ciudad de Madrid, para un periodo determinado, diferenciando si el matrimonio es entre personas de diferente sexo, entre hombres o entre mujeres.</t>
  </si>
  <si>
    <t>En 2018 se registraron 624 matrimonios en la ciudad de Madrid entre personas del mismo sexo, los que corresponden al 5,4% del total de matrimonios.</t>
  </si>
  <si>
    <r>
      <t>·</t>
    </r>
    <r>
      <rPr>
        <sz val="7"/>
        <color rgb="FF5CACE2"/>
        <rFont val="Times New Roman"/>
        <family val="1"/>
      </rPr>
      <t xml:space="preserve">         </t>
    </r>
    <r>
      <rPr>
        <sz val="11"/>
        <color rgb="FF5CACE2"/>
        <rFont val="Arial Narrow"/>
        <family val="2"/>
      </rPr>
      <t>Edad de cónyuges</t>
    </r>
  </si>
  <si>
    <r>
      <t>·</t>
    </r>
    <r>
      <rPr>
        <sz val="7"/>
        <color rgb="FF5CACE2"/>
        <rFont val="Times New Roman"/>
        <family val="1"/>
      </rPr>
      <t xml:space="preserve">         </t>
    </r>
    <r>
      <rPr>
        <sz val="11"/>
        <color rgb="FF5CACE2"/>
        <rFont val="Arial Narrow"/>
        <family val="2"/>
      </rPr>
      <t>Estado civil anterior de cónyuges (solo para matrimonios de diferente sexo)</t>
    </r>
  </si>
  <si>
    <r>
      <t>1.2.2.</t>
    </r>
    <r>
      <rPr>
        <b/>
        <sz val="7"/>
        <color rgb="FF5CACE2"/>
        <rFont val="Times New Roman"/>
        <family val="1"/>
      </rPr>
      <t xml:space="preserve">      </t>
    </r>
    <r>
      <rPr>
        <b/>
        <sz val="12"/>
        <color rgb="FF5CACE2"/>
        <rFont val="Arial Narrow"/>
        <family val="2"/>
      </rPr>
      <t xml:space="preserve">Natalidad y fecundidad </t>
    </r>
  </si>
  <si>
    <r>
      <t>a)</t>
    </r>
    <r>
      <rPr>
        <b/>
        <sz val="7"/>
        <color rgb="FF5CACE2"/>
        <rFont val="Times New Roman"/>
        <family val="1"/>
      </rPr>
      <t xml:space="preserve">                  </t>
    </r>
    <r>
      <rPr>
        <b/>
        <sz val="12"/>
        <color rgb="FF5CACE2"/>
        <rFont val="Arial Narrow"/>
        <family val="2"/>
      </rPr>
      <t>Tasa de natalidad</t>
    </r>
  </si>
  <si>
    <t xml:space="preserve">Se trata de la relación que existe entre el número de nacimientos en un año x, sobre la población total estimada a mitad de ese año. Se lee como el número de nacimientos por cada mil habitantes. </t>
  </si>
  <si>
    <t>Boletín estadístico de parto; Estadística de nacimientos elaborada por INE, en colaboración comunidades autónomas y Registros Civiles de España. Se utiliza además datos de Cifras de Población provenientes de padrones municipales de habitantes.</t>
  </si>
  <si>
    <r>
      <t>·</t>
    </r>
    <r>
      <rPr>
        <sz val="7"/>
        <color rgb="FF5CACE2"/>
        <rFont val="Times New Roman"/>
        <family val="1"/>
      </rPr>
      <t xml:space="preserve">         </t>
    </r>
    <r>
      <rPr>
        <sz val="11"/>
        <color rgb="FF5CACE2"/>
        <rFont val="Arial Narrow"/>
        <family val="2"/>
      </rPr>
      <t>Edad de la madre y/o el padre</t>
    </r>
  </si>
  <si>
    <r>
      <t>·</t>
    </r>
    <r>
      <rPr>
        <sz val="7"/>
        <color rgb="FF5CACE2"/>
        <rFont val="Times New Roman"/>
        <family val="1"/>
      </rPr>
      <t xml:space="preserve">         </t>
    </r>
    <r>
      <rPr>
        <sz val="11"/>
        <color rgb="FF5CACE2"/>
        <rFont val="Arial Narrow"/>
        <family val="2"/>
      </rPr>
      <t>Nacionalidad madre y/o el padre</t>
    </r>
  </si>
  <si>
    <r>
      <t>·</t>
    </r>
    <r>
      <rPr>
        <sz val="7"/>
        <color rgb="FF5CACE2"/>
        <rFont val="Times New Roman"/>
        <family val="1"/>
      </rPr>
      <t xml:space="preserve">         </t>
    </r>
    <r>
      <rPr>
        <sz val="11"/>
        <color rgb="FF5CACE2"/>
        <rFont val="Arial Narrow"/>
        <family val="2"/>
      </rPr>
      <t>Lugar de nacimiento de la madre y/o el padre</t>
    </r>
  </si>
  <si>
    <r>
      <t>·</t>
    </r>
    <r>
      <rPr>
        <sz val="7"/>
        <color rgb="FF5CACE2"/>
        <rFont val="Times New Roman"/>
        <family val="1"/>
      </rPr>
      <t xml:space="preserve">         </t>
    </r>
    <r>
      <rPr>
        <sz val="11"/>
        <color rgb="FF5CACE2"/>
        <rFont val="Arial Narrow"/>
        <family val="2"/>
      </rPr>
      <t>Nivel de estudios de la madre y/o el padre</t>
    </r>
  </si>
  <si>
    <r>
      <t>·</t>
    </r>
    <r>
      <rPr>
        <sz val="7"/>
        <color rgb="FF5CACE2"/>
        <rFont val="Times New Roman"/>
        <family val="1"/>
      </rPr>
      <t xml:space="preserve">         </t>
    </r>
    <r>
      <rPr>
        <sz val="11"/>
        <color rgb="FF5CACE2"/>
        <rFont val="Arial Narrow"/>
        <family val="2"/>
      </rPr>
      <t>Profesión de la madre y/o el padre</t>
    </r>
  </si>
  <si>
    <r>
      <t>·</t>
    </r>
    <r>
      <rPr>
        <sz val="7"/>
        <color rgb="FF5CACE2"/>
        <rFont val="Times New Roman"/>
        <family val="1"/>
      </rPr>
      <t xml:space="preserve">         </t>
    </r>
    <r>
      <rPr>
        <sz val="11"/>
        <color rgb="FF5CACE2"/>
        <rFont val="Arial Narrow"/>
        <family val="2"/>
      </rPr>
      <t>Estado civil de la madre y/o el padre</t>
    </r>
  </si>
  <si>
    <t>Eurostat</t>
  </si>
  <si>
    <t>Boletín estadístico de parto y Cifras de Población</t>
  </si>
  <si>
    <t>Boletín estadístico de parto y padrones municipales de habitantes</t>
  </si>
  <si>
    <t>Padrón municipal de habitantes de la ciudad de Madrid.</t>
  </si>
  <si>
    <r>
      <t>b)</t>
    </r>
    <r>
      <rPr>
        <b/>
        <sz val="7"/>
        <color rgb="FF5CACE2"/>
        <rFont val="Times New Roman"/>
        <family val="1"/>
      </rPr>
      <t xml:space="preserve">                  </t>
    </r>
    <r>
      <rPr>
        <b/>
        <sz val="12"/>
        <color rgb="FF5CACE2"/>
        <rFont val="Arial Narrow"/>
        <family val="2"/>
      </rPr>
      <t>Índice sintético de fecundidad</t>
    </r>
  </si>
  <si>
    <t>Número medio de hijos que tendría una mujer perteneciente a un determinado ámbito a lo largo de su vida fértil en caso de mantener la misma intensidad fecunda por edad que la observada en un año concreto, en ese ámbito.</t>
  </si>
  <si>
    <r>
      <t xml:space="preserve">= </t>
    </r>
    <r>
      <rPr>
        <sz val="12"/>
        <color rgb="FF5CACE2"/>
        <rFont val="Arial Narrow"/>
        <family val="2"/>
      </rPr>
      <t>tasa específica de fecundidad de las madres del grupo de edad [x,x+5)  en el año t.</t>
    </r>
  </si>
  <si>
    <t>Se considera en el cálculo los grupos de edad de la madre: 15 a 19, 20 a 24, 25 a 29, 30 a 34, 35 a 39, 40 a 44 y 45 a 49 años.</t>
  </si>
  <si>
    <t>Por estar referidas las tasas específicas a grupos quinquenales, es necesario multiplicar por 5 el resultado final, y dividir por 1.000, por referirse este indicador a una mujer, y no a 1.000 como las tasas específicas.</t>
  </si>
  <si>
    <t>Se interpreta como el número promedio de hijos por mujer, en un periodo y territorio determinado.</t>
  </si>
  <si>
    <t>El índice sintético de fecundidad en 2017 fue de 1,31 en el total de España, y el 1,26 el de la población de la ciudad de Madrid. Esto quiere decir que el promedio de hijos por mujer es mayor en España que en la ciudad de Madrid.</t>
  </si>
  <si>
    <t>Boletín estadístico de parto; Indicadores Demográficos Básicos, construcción elaborada por INE. Se utiliza además datos de Cifras de Población provenientes de padrones municipales de habitantes.</t>
  </si>
  <si>
    <t>Periodicidad semestral con publicación Anual</t>
  </si>
  <si>
    <r>
      <t>·</t>
    </r>
    <r>
      <rPr>
        <sz val="7"/>
        <color rgb="FF5CACE2"/>
        <rFont val="Times New Roman"/>
        <family val="1"/>
      </rPr>
      <t xml:space="preserve">         </t>
    </r>
    <r>
      <rPr>
        <sz val="11"/>
        <color rgb="FF5CACE2"/>
        <rFont val="Arial Narrow"/>
        <family val="2"/>
      </rPr>
      <t>Nacionalidad de la madre</t>
    </r>
  </si>
  <si>
    <r>
      <t>·</t>
    </r>
    <r>
      <rPr>
        <sz val="7"/>
        <color rgb="FF5CACE2"/>
        <rFont val="Times New Roman"/>
        <family val="1"/>
      </rPr>
      <t xml:space="preserve">         </t>
    </r>
    <r>
      <rPr>
        <sz val="11"/>
        <color rgb="FF5CACE2"/>
        <rFont val="Arial Narrow"/>
        <family val="2"/>
      </rPr>
      <t>Grupo de edad de la madre</t>
    </r>
  </si>
  <si>
    <t>Eurostat database</t>
  </si>
  <si>
    <t xml:space="preserve">Donde </t>
  </si>
  <si>
    <t>En la Comunidad de Madrid, en 2018, la edad media de las mujeres al tener su primer hijo o hija era de 32,9 años.</t>
  </si>
  <si>
    <r>
      <t>·</t>
    </r>
    <r>
      <rPr>
        <sz val="7"/>
        <color rgb="FF5CACE2"/>
        <rFont val="Times New Roman"/>
        <family val="1"/>
      </rPr>
      <t xml:space="preserve">         </t>
    </r>
    <r>
      <rPr>
        <sz val="11"/>
        <color rgb="FF5CACE2"/>
        <rFont val="Arial Narrow"/>
        <family val="2"/>
      </rPr>
      <t xml:space="preserve">Nacionalidad </t>
    </r>
  </si>
  <si>
    <r>
      <t>·</t>
    </r>
    <r>
      <rPr>
        <sz val="7"/>
        <color rgb="FF5CACE2"/>
        <rFont val="Times New Roman"/>
        <family val="1"/>
      </rPr>
      <t xml:space="preserve">         </t>
    </r>
    <r>
      <rPr>
        <sz val="11"/>
        <color rgb="FF5CACE2"/>
        <rFont val="Arial Narrow"/>
        <family val="2"/>
      </rPr>
      <t xml:space="preserve">Lugar de nacimiento </t>
    </r>
  </si>
  <si>
    <r>
      <t>·</t>
    </r>
    <r>
      <rPr>
        <sz val="7"/>
        <color rgb="FF5CACE2"/>
        <rFont val="Times New Roman"/>
        <family val="1"/>
      </rPr>
      <t xml:space="preserve">         </t>
    </r>
    <r>
      <rPr>
        <sz val="11"/>
        <color rgb="FF5CACE2"/>
        <rFont val="Arial Narrow"/>
        <family val="2"/>
      </rPr>
      <t>Nivel de estudios</t>
    </r>
  </si>
  <si>
    <r>
      <t>·</t>
    </r>
    <r>
      <rPr>
        <sz val="7"/>
        <color rgb="FF5CACE2"/>
        <rFont val="Times New Roman"/>
        <family val="1"/>
      </rPr>
      <t xml:space="preserve">         </t>
    </r>
    <r>
      <rPr>
        <sz val="11"/>
        <color rgb="FF5CACE2"/>
        <rFont val="Arial Narrow"/>
        <family val="2"/>
      </rPr>
      <t xml:space="preserve">Profesión </t>
    </r>
  </si>
  <si>
    <r>
      <t>·</t>
    </r>
    <r>
      <rPr>
        <sz val="7"/>
        <color rgb="FF5CACE2"/>
        <rFont val="Times New Roman"/>
        <family val="1"/>
      </rPr>
      <t xml:space="preserve">         </t>
    </r>
    <r>
      <rPr>
        <sz val="11"/>
        <color rgb="FF5CACE2"/>
        <rFont val="Arial Narrow"/>
        <family val="2"/>
      </rPr>
      <t xml:space="preserve">Estado civil </t>
    </r>
  </si>
  <si>
    <r>
      <t>1.2.3.</t>
    </r>
    <r>
      <rPr>
        <b/>
        <sz val="7"/>
        <color rgb="FF5CACE2"/>
        <rFont val="Times New Roman"/>
        <family val="1"/>
      </rPr>
      <t xml:space="preserve">      </t>
    </r>
    <r>
      <rPr>
        <b/>
        <sz val="12"/>
        <color rgb="FF5CACE2"/>
        <rFont val="Arial Narrow"/>
        <family val="2"/>
      </rPr>
      <t>Esperanza de vida y mortalidad</t>
    </r>
  </si>
  <si>
    <r>
      <t>a)</t>
    </r>
    <r>
      <rPr>
        <b/>
        <sz val="7"/>
        <color rgb="FF5CACE2"/>
        <rFont val="Times New Roman"/>
        <family val="1"/>
      </rPr>
      <t xml:space="preserve">                  </t>
    </r>
    <r>
      <rPr>
        <b/>
        <sz val="12"/>
        <color rgb="FF5CACE2"/>
        <rFont val="Arial Narrow"/>
        <family val="2"/>
      </rPr>
      <t>Esperanza de vida al nacer</t>
    </r>
  </si>
  <si>
    <t xml:space="preserve">Número medio de años que se espera que viva una persona desde el momento de su nacimiento, si se mantiene el patrón de la mortalidad del periodo observado. </t>
  </si>
  <si>
    <t>Se interpreta como el número medio de años de vida para una generación de nacidos concreta en un periodo determinado.</t>
  </si>
  <si>
    <t>La esperanza de vida al nacer de las mujeres que nacieron en el año 2017 en Madrid era de 87,1 años.</t>
  </si>
  <si>
    <t>Boletín estadístico de defunción; Estadística de defunciones elaborada por INE, en colaboración con Registros Civiles. Se utiliza además datos de Cifras de Población provenientes de padrones municipales de habitantes.</t>
  </si>
  <si>
    <r>
      <t>·</t>
    </r>
    <r>
      <rPr>
        <sz val="7"/>
        <color rgb="FF5CACE2"/>
        <rFont val="Times New Roman"/>
        <family val="1"/>
      </rPr>
      <t xml:space="preserve">         </t>
    </r>
    <r>
      <rPr>
        <sz val="11"/>
        <color rgb="FF5CACE2"/>
        <rFont val="Arial Narrow"/>
        <family val="2"/>
      </rPr>
      <t>Nacionalidad</t>
    </r>
  </si>
  <si>
    <r>
      <t>·</t>
    </r>
    <r>
      <rPr>
        <sz val="7"/>
        <color rgb="FF5CACE2"/>
        <rFont val="Times New Roman"/>
        <family val="1"/>
      </rPr>
      <t xml:space="preserve">         </t>
    </r>
    <r>
      <rPr>
        <sz val="11"/>
        <color rgb="FF5CACE2"/>
        <rFont val="Arial Narrow"/>
        <family val="2"/>
      </rPr>
      <t>Estado civil</t>
    </r>
  </si>
  <si>
    <t>Boletín estadístico de defunción y Cifras de Población</t>
  </si>
  <si>
    <t>Boletín estadístico de defunción y padrones municipales de habitantes</t>
  </si>
  <si>
    <t>Continua con publicación anual</t>
  </si>
  <si>
    <r>
      <t>b)</t>
    </r>
    <r>
      <rPr>
        <b/>
        <sz val="7"/>
        <color rgb="FF5CACE2"/>
        <rFont val="Times New Roman"/>
        <family val="1"/>
      </rPr>
      <t xml:space="preserve">                  </t>
    </r>
    <r>
      <rPr>
        <b/>
        <sz val="12"/>
        <color rgb="FF5CACE2"/>
        <rFont val="Arial Narrow"/>
        <family val="2"/>
      </rPr>
      <t>Esperanza de vida a los 65 años</t>
    </r>
  </si>
  <si>
    <t>Número medio de años de vida futura a partir de los 65 años, si se mantiene el patrón de la mortalidad del periodo observado.</t>
  </si>
  <si>
    <t>Tx es el número total de años vividos desde x.</t>
  </si>
  <si>
    <t>Lx son los supervivientes en la edad exacta x.</t>
  </si>
  <si>
    <t>Se interpreta como el número medio de años de vida futura que les resta a las personas de 65 años.</t>
  </si>
  <si>
    <t>La esperanza de vida a los 65 años de las mujeres en 2018 es de 24,2 años.</t>
  </si>
  <si>
    <r>
      <t>c)</t>
    </r>
    <r>
      <rPr>
        <b/>
        <sz val="7"/>
        <color rgb="FF5CACE2"/>
        <rFont val="Times New Roman"/>
        <family val="1"/>
      </rPr>
      <t xml:space="preserve">                  </t>
    </r>
    <r>
      <rPr>
        <b/>
        <sz val="12"/>
        <color rgb="FF5CACE2"/>
        <rFont val="Arial Narrow"/>
        <family val="2"/>
      </rPr>
      <t>Esperanza de vida en buena salud de mujeres y hombres</t>
    </r>
  </si>
  <si>
    <t>Promedio de número de años esperados que vive una persona disfrutando de buena salud (en ausencia de limitaciones funcionales o de discapacidad).</t>
  </si>
  <si>
    <t>Para su construcción se combina información de mortalidad y morbilidad.</t>
  </si>
  <si>
    <t>Se basa en la prevalencia (proporción de personas que sufren una enfermedad con respecto al total de la población en estudio) de la población a una edad específica con buena y mala salud, y en la información sobre mortalidad específica por edades. Se considera condición de buena salud la ausencia de limitaciones funcionales/discapacidad. Se calcula en base al método Sullivan (tablas de mortalidad) y al indicador de limitaciones generales de actividad de Euro-REVES (Network on Health Expectancy).</t>
  </si>
  <si>
    <t>La esperanza de vida en buena salud de las mujeres es de 61,7 años de media en la ciudad de Madrid, mientras que un hombre aspira a vivir con buena salud 62,2 años.</t>
  </si>
  <si>
    <t>Madrid Salud: Avance Estudio Salud Madrid 2018.</t>
  </si>
  <si>
    <t>Estudios 2008, 2014 y 2018.</t>
  </si>
  <si>
    <t>Health status database, Eurostat</t>
  </si>
  <si>
    <r>
      <t>1.2.4.</t>
    </r>
    <r>
      <rPr>
        <b/>
        <sz val="7"/>
        <color rgb="FF5CACE2"/>
        <rFont val="Times New Roman"/>
        <family val="1"/>
      </rPr>
      <t xml:space="preserve">      </t>
    </r>
    <r>
      <rPr>
        <b/>
        <sz val="12"/>
        <color rgb="FF5CACE2"/>
        <rFont val="Arial Narrow"/>
        <family val="2"/>
      </rPr>
      <t>Movimientos migratorios</t>
    </r>
  </si>
  <si>
    <r>
      <t>a)</t>
    </r>
    <r>
      <rPr>
        <b/>
        <sz val="7"/>
        <color rgb="FF5CACE2"/>
        <rFont val="Times New Roman"/>
        <family val="1"/>
      </rPr>
      <t xml:space="preserve">                  </t>
    </r>
    <r>
      <rPr>
        <b/>
        <sz val="12"/>
        <color rgb="FF5CACE2"/>
        <rFont val="Arial Narrow"/>
        <family val="2"/>
      </rPr>
      <t>Saldo migratorio</t>
    </r>
  </si>
  <si>
    <t>Balance entre la inmigración y la emigración en un determinado territorio y periodo de tiempo, para cada sexo. En el caso de la ciudad de Madrid, la inmigración y emigración son entendidas a partir de las altas y bajas, respectivamente, en el padrón municipal de habitantes.</t>
  </si>
  <si>
    <t>Si el saldo es positivo, la población aumenta y hay más inmigrantes/altas que emigrantes/bajas. Si el saldo migratorio es negativo, la población disminuye y hay más emigrantes/bajas que inmigrantes/altas.</t>
  </si>
  <si>
    <t>Periodicidad anual</t>
  </si>
  <si>
    <r>
      <t>·</t>
    </r>
    <r>
      <rPr>
        <sz val="7"/>
        <color rgb="FF5CACE2"/>
        <rFont val="Times New Roman"/>
        <family val="1"/>
      </rPr>
      <t xml:space="preserve">         </t>
    </r>
    <r>
      <rPr>
        <sz val="11"/>
        <color rgb="FF5CACE2"/>
        <rFont val="Arial Narrow"/>
        <family val="2"/>
      </rPr>
      <t>Lugar de procedencia o destino</t>
    </r>
  </si>
  <si>
    <t>Eurostat database.</t>
  </si>
  <si>
    <t>Estadística de Migraciones, INE, a partir de padrones municipales de habitantes</t>
  </si>
  <si>
    <t>Semestral</t>
  </si>
  <si>
    <r>
      <t>b)</t>
    </r>
    <r>
      <rPr>
        <b/>
        <sz val="7"/>
        <color rgb="FF5CACE2"/>
        <rFont val="Times New Roman"/>
        <family val="1"/>
      </rPr>
      <t xml:space="preserve">                  </t>
    </r>
    <r>
      <rPr>
        <b/>
        <sz val="12"/>
        <color rgb="FF5CACE2"/>
        <rFont val="Arial Narrow"/>
        <family val="2"/>
      </rPr>
      <t>Porcentaje de población extranjera</t>
    </r>
  </si>
  <si>
    <t>Porcentaje de la población de mujeres o de hombres extranjeros que residen en la unidad territorial.</t>
  </si>
  <si>
    <t>Se trata del porcentaje de la población de hombres o de mujeres, que tiene nacionalidad extranjera, en un determinado periodo y territorio.</t>
  </si>
  <si>
    <t>Si la persona tiene nacionalidad extranjera y española, se considera como española.</t>
  </si>
  <si>
    <t xml:space="preserve">En 2019, el 22,2% de las personas residentes de Madrid es extranjera. En concreto, el 62,1% de la población extranjera nació en Latinoamérica. </t>
  </si>
  <si>
    <r>
      <t>·</t>
    </r>
    <r>
      <rPr>
        <sz val="7"/>
        <color rgb="FF5CACE2"/>
        <rFont val="Times New Roman"/>
        <family val="1"/>
      </rPr>
      <t xml:space="preserve">         </t>
    </r>
    <r>
      <rPr>
        <sz val="11"/>
        <color rgb="FF5CACE2"/>
        <rFont val="Arial Narrow"/>
        <family val="2"/>
      </rPr>
      <t>Área geoeconómica de origen</t>
    </r>
  </si>
  <si>
    <r>
      <t>·</t>
    </r>
    <r>
      <rPr>
        <sz val="7"/>
        <color rgb="FF5CACE2"/>
        <rFont val="Times New Roman"/>
        <family val="1"/>
      </rPr>
      <t xml:space="preserve">         </t>
    </r>
    <r>
      <rPr>
        <sz val="11"/>
        <color rgb="FF5CACE2"/>
        <rFont val="Arial Narrow"/>
        <family val="2"/>
      </rPr>
      <t>País de nacionalidad</t>
    </r>
  </si>
  <si>
    <r>
      <t>·</t>
    </r>
    <r>
      <rPr>
        <sz val="7"/>
        <color rgb="FF5CACE2"/>
        <rFont val="Times New Roman"/>
        <family val="1"/>
      </rPr>
      <t xml:space="preserve">         </t>
    </r>
    <r>
      <rPr>
        <sz val="11"/>
        <color rgb="FF5CACE2"/>
        <rFont val="Arial Narrow"/>
        <family val="2"/>
      </rPr>
      <t>País de nacimiento</t>
    </r>
  </si>
  <si>
    <r>
      <t>1.3.</t>
    </r>
    <r>
      <rPr>
        <sz val="7"/>
        <color theme="1"/>
        <rFont val="Times New Roman"/>
        <family val="1"/>
      </rPr>
      <t xml:space="preserve">        </t>
    </r>
    <r>
      <rPr>
        <sz val="12"/>
        <color rgb="FF000000"/>
        <rFont val="Arial Narrow"/>
        <family val="2"/>
      </rPr>
      <t>Familia y Hogares</t>
    </r>
  </si>
  <si>
    <r>
      <t>a)</t>
    </r>
    <r>
      <rPr>
        <b/>
        <sz val="7"/>
        <color rgb="FF5CACE2"/>
        <rFont val="Times New Roman"/>
        <family val="1"/>
      </rPr>
      <t xml:space="preserve">                  </t>
    </r>
    <r>
      <rPr>
        <b/>
        <sz val="12"/>
        <color rgb="FF5CACE2"/>
        <rFont val="Arial Narrow"/>
        <family val="2"/>
      </rPr>
      <t xml:space="preserve">Porcentaje de hogares unipersonales </t>
    </r>
  </si>
  <si>
    <t>Familia y Hogares</t>
  </si>
  <si>
    <t>Porcentaje de hogares unipersonales según sexo de la persona que vive sola.</t>
  </si>
  <si>
    <t>Donde la población x puede ser de hombres o de mujeres.</t>
  </si>
  <si>
    <t>Se trata del porcentaje de hogares unipersonales según sexo.</t>
  </si>
  <si>
    <r>
      <t>En 2018, el 30,8% de los hogares madrileños son unipersonales, es decir, están formados por una única persona. En concreto, predominan los hogares formados por mujeres, pues suponen un 57,7% del total de unipersonales. Asimismo, el 50% de los hogares están compuestos por personas mayores de 65 años</t>
    </r>
    <r>
      <rPr>
        <b/>
        <i/>
        <sz val="12"/>
        <color rgb="FF5CACE2"/>
        <rFont val="Arial Narrow"/>
        <family val="2"/>
      </rPr>
      <t>.</t>
    </r>
  </si>
  <si>
    <t>Padrón municipal de habitantes</t>
  </si>
  <si>
    <t>Sin datos.</t>
  </si>
  <si>
    <t>Encuesta Continua de Hogares, INE</t>
  </si>
  <si>
    <t>Trimestral, Anual</t>
  </si>
  <si>
    <r>
      <t>b)</t>
    </r>
    <r>
      <rPr>
        <b/>
        <sz val="7"/>
        <color rgb="FF5CACE2"/>
        <rFont val="Times New Roman"/>
        <family val="1"/>
      </rPr>
      <t xml:space="preserve">                  </t>
    </r>
    <r>
      <rPr>
        <b/>
        <sz val="12"/>
        <color rgb="FF5CACE2"/>
        <rFont val="Arial Narrow"/>
        <family val="2"/>
      </rPr>
      <t xml:space="preserve">Porcentaje de hogares monomarentales y monoparentales </t>
    </r>
  </si>
  <si>
    <t>Porcentaje de hogares monomarentales y monoparentales con uno o más menores, según el sexo de la persona adulta.</t>
  </si>
  <si>
    <t>Se trata del porcentaje de hogares formados por un o una adulta, y uno o más menores, por el sexo de la persona adulta. Si la persona adulta es mujer, se considera hogar monomarental, y si la persona adulta es hombre, se considera hogar monoparental.</t>
  </si>
  <si>
    <t>El porcentaje de hogares monomarentales de la ciudad de Madrid ha ido aumentado en los últimos años, pasando de un 79,6% en 2007 a 83,2% en 2019; por el contrario, el porcentaje de hogares monoparentales, es decir, de un adulto hombre con uno o más menores, ha ido disminuyendo, de 20% a 16,8%.</t>
  </si>
  <si>
    <t>Padrón municipal de habitantes de la ciudad de Madrid</t>
  </si>
  <si>
    <r>
      <t>·</t>
    </r>
    <r>
      <rPr>
        <sz val="7"/>
        <color rgb="FF5CACE2"/>
        <rFont val="Times New Roman"/>
        <family val="1"/>
      </rPr>
      <t xml:space="preserve">         </t>
    </r>
    <r>
      <rPr>
        <sz val="11"/>
        <color rgb="FF5CACE2"/>
        <rFont val="Arial Narrow"/>
        <family val="2"/>
      </rPr>
      <t>Número de hijos e hijas</t>
    </r>
  </si>
  <si>
    <r>
      <t>·</t>
    </r>
    <r>
      <rPr>
        <sz val="7"/>
        <color rgb="FF5CACE2"/>
        <rFont val="Times New Roman"/>
        <family val="1"/>
      </rPr>
      <t xml:space="preserve">         </t>
    </r>
    <r>
      <rPr>
        <sz val="11"/>
        <color rgb="FF5CACE2"/>
        <rFont val="Arial Narrow"/>
        <family val="2"/>
      </rPr>
      <t>Edad de hijos e hijas</t>
    </r>
  </si>
  <si>
    <t>FICHA INDICADOR</t>
  </si>
  <si>
    <t>UE-28</t>
  </si>
  <si>
    <t>Edad media a la maternidad al primer hijo/a</t>
  </si>
  <si>
    <r>
      <t>c)</t>
    </r>
    <r>
      <rPr>
        <b/>
        <sz val="7"/>
        <color rgb="FF5CACE2"/>
        <rFont val="Times New Roman"/>
        <family val="1"/>
      </rPr>
      <t xml:space="preserve">                  </t>
    </r>
    <r>
      <rPr>
        <b/>
        <sz val="12"/>
        <color rgb="FF5CACE2"/>
        <rFont val="Arial Narrow"/>
        <family val="2"/>
      </rPr>
      <t>Edad media a la maternidad al primer hijo o hija</t>
    </r>
  </si>
  <si>
    <t>Edad media a la maternidad al primer hijo o hija</t>
  </si>
  <si>
    <t>Edad media a la que las mujeres tienen su primer hijo o hija.</t>
  </si>
  <si>
    <t>La fórmula es la media aritmética de las edades a las que las mujeres tienen a su primer hijo o hija, ponderada por las tasas específicas de fecundidad de cada grupo de edad de las madres que tienen su primer hijo o hija.</t>
  </si>
  <si>
    <t>es la tasa específica de fecundidad de las madres del grupo de edad [x,x+5)</t>
  </si>
  <si>
    <t>Indica el promedio de edad de las mujeres en un determinado año, que tienen su primer hijo o hija.</t>
  </si>
  <si>
    <t xml:space="preserve">que tienen su primer hijo/a en el año t. Por estar referidas las tasas específicas a grupos quinquenales, para cada grupo se toma como edad el punto medio del intervalo, es decir, </t>
  </si>
  <si>
    <t xml:space="preserve">Fuente: elaboración propia a partir de cifras de población según fuentes para ciudad de Madrid, España y EU-28. </t>
  </si>
  <si>
    <t>Índice de feminidad= (Nº mujeres/ Nº hombres)*100</t>
  </si>
  <si>
    <t xml:space="preserve">Fuente: elaboración propia a partir de datos de valores absolutos. </t>
  </si>
  <si>
    <t>Índice de envejecimiento= (Nº 65+ años/ Nº -15 años)*100</t>
  </si>
  <si>
    <t>Índice de sobre-envejecimiento= (Nº 80+ años/ Nº +65 años)*100</t>
  </si>
  <si>
    <t>Datos de ciudad de Madrid disponibles solo en años 2014, 2015 y 2016.</t>
  </si>
  <si>
    <t>MADRID 2016</t>
  </si>
  <si>
    <t>ESPAÑA 2016</t>
  </si>
  <si>
    <t>Población total por grupo de edad, valores absolutos</t>
  </si>
  <si>
    <t>Fuente Madrid: Elaborado en año 2018 por Dirección General de Mayores de Ayuntamiento de Madrid, a partir de Padrón municipal de habitantes y Encuesta de Salud de la Ciudad de Madrid.</t>
  </si>
  <si>
    <t>Nacidos vivos</t>
  </si>
  <si>
    <t>Datos MADRID disponibles desde 2014 a 2017.</t>
  </si>
  <si>
    <t>Datos de España disponibles desde el año 2013.</t>
  </si>
  <si>
    <t>1. Población</t>
  </si>
  <si>
    <t>2. Fenómenos demográficos</t>
  </si>
  <si>
    <t>3. Familias y hogares</t>
  </si>
  <si>
    <t>Se define como el cociente (en tanto por cien) entre la población de 65 y más años y la población menor de 16 años, por lo que es un indicador del envejecimiento actual y potencial futuro.</t>
  </si>
  <si>
    <t>Número de mujeres por cada 100 hombres para un mismo territorio geográfico.</t>
  </si>
  <si>
    <t>El índice de sobre-envejecimiento de la población de la ciudad de Madrid es de 36,2%, es decir, de cada 100 personas de 65 o más años, 36 personas tienen más de 80. El sobreenvejecimiento es más elevado en las mujeres (38,8%) que en los hombres (31,6%).</t>
  </si>
  <si>
    <t>En 2019, el 23,1% de la población de mujeres de Madrid tiene 65 años o más, una proporción más elevada si se compara con la de hombres (17%)</t>
  </si>
  <si>
    <t>En 2016 las mujeres contraían matrimonio por primera vez a la edad media de 35,1 años, mientras que los hombres se casaban de media con 37,9 años</t>
  </si>
  <si>
    <t xml:space="preserve">Medida de cuantificación de la natalidad basada en la relación existente entre el número de nacimientos ocurridos en un periodo o año, y el total de población existente en ese periodo. </t>
  </si>
  <si>
    <t>En la ciudad de Madrid en 2018 se produjeron 8,65 nacimientos por cada mil habitantes.</t>
  </si>
  <si>
    <t>En la ciudad de Madrid, el saldo migratorio de la población femenina es positivo y superior al saldo de la población masculina: 40.201 más mujeres inmigrantes frente a 35.896 hombres inmigrantes.</t>
  </si>
  <si>
    <t>Total 0-17</t>
  </si>
  <si>
    <t>Porcentaje población de 0 a 17 años, sobre el total de la población</t>
  </si>
  <si>
    <t>Esperanza de vida en buena salud - 2017</t>
  </si>
  <si>
    <t>Sin información disponible</t>
  </si>
  <si>
    <t>Fuente Madrid y España: Indicadores Demográficos Básicos, INE. Datos de la ciudad de Madrid elaborados por SG de Estadística del Ayuntamiento de Madrid.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</si>
</sst>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62" x14ac:knownFonts="1">
    <font>
      <sz val="11"/>
      <color theme="1"/>
      <name val="Calibri"/>
      <family val="2"/>
      <scheme val="minor"/>
    </font>
    <font>
      <sz val="11"/>
      <color theme="1"/>
      <name val="Arial Narrow"/>
      <family val="2"/>
    </font>
    <font>
      <sz val="11"/>
      <color theme="1"/>
      <name val="Arial Narrow"/>
      <family val="2"/>
    </font>
    <font>
      <sz val="11"/>
      <color theme="1"/>
      <name val="Calibri"/>
      <family val="2"/>
      <scheme val="minor"/>
    </font>
    <font>
      <sz val="11"/>
      <color theme="1"/>
      <name val="Arial Narrow"/>
      <family val="2"/>
    </font>
    <font>
      <sz val="10"/>
      <color theme="1"/>
      <name val="Arial Narrow"/>
      <family val="2"/>
    </font>
    <font>
      <b/>
      <sz val="11"/>
      <color theme="1"/>
      <name val="Arial Narrow"/>
      <family val="2"/>
    </font>
    <font>
      <i/>
      <sz val="11"/>
      <color theme="1"/>
      <name val="Arial Narrow"/>
      <family val="2"/>
    </font>
    <font>
      <b/>
      <sz val="11"/>
      <color theme="0"/>
      <name val="Arial Narrow"/>
      <family val="2"/>
    </font>
    <font>
      <u/>
      <sz val="11"/>
      <color theme="10"/>
      <name val="Calibri"/>
      <family val="2"/>
      <scheme val="minor"/>
    </font>
    <font>
      <u/>
      <sz val="10"/>
      <color theme="10"/>
      <name val="Arial Narrow"/>
      <family val="2"/>
    </font>
    <font>
      <b/>
      <sz val="11"/>
      <name val="Arial Narrow"/>
      <family val="2"/>
    </font>
    <font>
      <b/>
      <sz val="10"/>
      <color rgb="FFF2F2F2"/>
      <name val="Arial Narrow"/>
      <family val="2"/>
    </font>
    <font>
      <i/>
      <sz val="10"/>
      <color theme="1"/>
      <name val="Arial Narrow"/>
      <family val="2"/>
    </font>
    <font>
      <sz val="10"/>
      <name val="Arial"/>
      <family val="2"/>
    </font>
    <font>
      <sz val="10"/>
      <name val="Arial"/>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1"/>
      <color indexed="3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0"/>
      <color theme="1"/>
      <name val="Times New Roman"/>
      <family val="1"/>
    </font>
    <font>
      <sz val="12"/>
      <color theme="1"/>
      <name val="Times New Roman"/>
      <family val="1"/>
    </font>
    <font>
      <b/>
      <sz val="11"/>
      <color rgb="FFF2F2F2"/>
      <name val="Arial Narrow"/>
      <family val="2"/>
    </font>
    <font>
      <b/>
      <sz val="11"/>
      <color rgb="FF5CACE2"/>
      <name val="Arial Narrow"/>
      <family val="2"/>
    </font>
    <font>
      <sz val="11"/>
      <color rgb="FF5CACE2"/>
      <name val="Arial Narrow"/>
      <family val="2"/>
    </font>
    <font>
      <i/>
      <sz val="11"/>
      <color rgb="FF5CACE2"/>
      <name val="Arial Narrow"/>
      <family val="2"/>
    </font>
    <font>
      <sz val="11"/>
      <color rgb="FF5CACE2"/>
      <name val="Symbol"/>
      <family val="1"/>
      <charset val="2"/>
    </font>
    <font>
      <sz val="7"/>
      <color rgb="FF5CACE2"/>
      <name val="Times New Roman"/>
      <family val="1"/>
    </font>
    <font>
      <sz val="10"/>
      <color rgb="FF5CACE2"/>
      <name val="Arial Narrow"/>
      <family val="2"/>
    </font>
    <font>
      <sz val="12"/>
      <color theme="1"/>
      <name val="Arial Narrow"/>
      <family val="2"/>
    </font>
    <font>
      <sz val="7"/>
      <color theme="1"/>
      <name val="Times New Roman"/>
      <family val="1"/>
    </font>
    <font>
      <sz val="12"/>
      <color rgb="FF000000"/>
      <name val="Arial Narrow"/>
      <family val="2"/>
    </font>
    <font>
      <b/>
      <sz val="13"/>
      <color rgb="FF5CACE2"/>
      <name val="Arial Narrow"/>
      <family val="2"/>
    </font>
    <font>
      <b/>
      <sz val="7"/>
      <color rgb="FF5CACE2"/>
      <name val="Times New Roman"/>
      <family val="1"/>
    </font>
    <font>
      <b/>
      <sz val="12"/>
      <color rgb="FF5CACE2"/>
      <name val="Arial Narrow"/>
      <family val="2"/>
    </font>
    <font>
      <b/>
      <sz val="12"/>
      <color theme="1"/>
      <name val="Arial Narrow"/>
      <family val="2"/>
    </font>
    <font>
      <sz val="12"/>
      <color rgb="FF5CACE2"/>
      <name val="Arial Narrow"/>
      <family val="2"/>
    </font>
    <font>
      <i/>
      <sz val="12"/>
      <color rgb="FF5CACE2"/>
      <name val="Arial Narrow"/>
      <family val="2"/>
    </font>
    <font>
      <sz val="14"/>
      <color rgb="FF5CACE2"/>
      <name val="Arial Narrow"/>
      <family val="2"/>
    </font>
    <font>
      <sz val="12"/>
      <color rgb="FF2791D9"/>
      <name val="Arial Narrow"/>
      <family val="2"/>
    </font>
    <font>
      <b/>
      <i/>
      <sz val="12"/>
      <color rgb="FF5CACE2"/>
      <name val="Arial Narrow"/>
      <family val="2"/>
    </font>
    <font>
      <sz val="11"/>
      <name val="Arial Narrow"/>
      <family val="2"/>
    </font>
    <font>
      <i/>
      <sz val="11"/>
      <name val="Arial Narrow"/>
      <family val="2"/>
    </font>
    <font>
      <b/>
      <sz val="10"/>
      <name val="Arial Narrow"/>
      <family val="2"/>
    </font>
    <font>
      <sz val="10"/>
      <name val="Arial Narrow"/>
      <family val="2"/>
    </font>
    <font>
      <b/>
      <sz val="11"/>
      <color theme="1"/>
      <name val="Calibri"/>
      <family val="2"/>
      <scheme val="minor"/>
    </font>
    <font>
      <b/>
      <sz val="10"/>
      <color rgb="FF5CACE2"/>
      <name val="Arial Narrow"/>
      <family val="2"/>
    </font>
    <font>
      <u/>
      <sz val="11"/>
      <color theme="10"/>
      <name val="Arial Narrow"/>
      <family val="2"/>
    </font>
    <font>
      <sz val="11"/>
      <color rgb="FFFF0000"/>
      <name val="Arial Narrow"/>
      <family val="2"/>
    </font>
    <font>
      <sz val="10"/>
      <color indexed="8"/>
      <name val="Arial Narrow"/>
      <family val="2"/>
    </font>
    <font>
      <sz val="11"/>
      <color indexed="8"/>
      <name val="Arial Narrow"/>
      <family val="2"/>
    </font>
  </fonts>
  <fills count="23">
    <fill>
      <patternFill patternType="none"/>
    </fill>
    <fill>
      <patternFill patternType="gray125"/>
    </fill>
    <fill>
      <patternFill patternType="solid">
        <fgColor rgb="FFFFFFFF"/>
        <bgColor indexed="64"/>
      </patternFill>
    </fill>
    <fill>
      <patternFill patternType="solid">
        <fgColor rgb="FF5CACE2"/>
        <bgColor indexed="64"/>
      </patternFill>
    </fill>
    <fill>
      <patternFill patternType="solid">
        <fgColor theme="0"/>
        <bgColor indexed="64"/>
      </patternFill>
    </fill>
    <fill>
      <patternFill patternType="solid">
        <fgColor indexed="9"/>
      </patternFill>
    </fill>
    <fill>
      <patternFill patternType="solid">
        <fgColor indexed="29"/>
      </patternFill>
    </fill>
    <fill>
      <patternFill patternType="solid">
        <fgColor indexed="41"/>
      </patternFill>
    </fill>
    <fill>
      <patternFill patternType="solid">
        <fgColor indexed="47"/>
      </patternFill>
    </fill>
    <fill>
      <patternFill patternType="solid">
        <fgColor indexed="45"/>
      </patternFill>
    </fill>
    <fill>
      <patternFill patternType="solid">
        <fgColor indexed="42"/>
      </patternFill>
    </fill>
    <fill>
      <patternFill patternType="solid">
        <fgColor indexed="22"/>
      </patternFill>
    </fill>
    <fill>
      <patternFill patternType="solid">
        <fgColor indexed="44"/>
      </patternFill>
    </fill>
    <fill>
      <patternFill patternType="solid">
        <fgColor indexed="49"/>
      </patternFill>
    </fill>
    <fill>
      <patternFill patternType="solid">
        <fgColor indexed="28"/>
      </patternFill>
    </fill>
    <fill>
      <patternFill patternType="solid">
        <fgColor indexed="26"/>
      </patternFill>
    </fill>
    <fill>
      <patternFill patternType="solid">
        <fgColor indexed="25"/>
      </patternFill>
    </fill>
    <fill>
      <patternFill patternType="solid">
        <fgColor indexed="54"/>
      </patternFill>
    </fill>
    <fill>
      <patternFill patternType="solid">
        <fgColor indexed="8"/>
      </patternFill>
    </fill>
    <fill>
      <patternFill patternType="solid">
        <fgColor indexed="55"/>
      </patternFill>
    </fill>
    <fill>
      <patternFill patternType="solid">
        <fgColor indexed="43"/>
      </patternFill>
    </fill>
    <fill>
      <patternFill patternType="solid">
        <fgColor rgb="FFEEECE1"/>
        <bgColor indexed="64"/>
      </patternFill>
    </fill>
    <fill>
      <patternFill patternType="solid">
        <fgColor rgb="FFF2F2F2"/>
        <bgColor indexed="64"/>
      </patternFill>
    </fill>
  </fills>
  <borders count="32">
    <border>
      <left/>
      <right/>
      <top/>
      <bottom/>
      <diagonal/>
    </border>
    <border>
      <left style="medium">
        <color rgb="FF5CACE2"/>
      </left>
      <right style="medium">
        <color rgb="FF5CACE2"/>
      </right>
      <top style="medium">
        <color rgb="FF5CACE2"/>
      </top>
      <bottom style="medium">
        <color rgb="FF5CACE2"/>
      </bottom>
      <diagonal/>
    </border>
    <border>
      <left style="medium">
        <color rgb="FF5CACE2"/>
      </left>
      <right/>
      <top style="medium">
        <color rgb="FF5CACE2"/>
      </top>
      <bottom style="medium">
        <color rgb="FF5CACE2"/>
      </bottom>
      <diagonal/>
    </border>
    <border>
      <left/>
      <right style="medium">
        <color rgb="FF5CACE2"/>
      </right>
      <top style="medium">
        <color rgb="FF5CACE2"/>
      </top>
      <bottom style="medium">
        <color rgb="FF5CACE2"/>
      </bottom>
      <diagonal/>
    </border>
    <border>
      <left/>
      <right/>
      <top style="medium">
        <color rgb="FF5CACE2"/>
      </top>
      <bottom style="medium">
        <color rgb="FF5CACE2"/>
      </bottom>
      <diagonal/>
    </border>
    <border>
      <left style="medium">
        <color rgb="FF5CACE2"/>
      </left>
      <right/>
      <top/>
      <bottom/>
      <diagonal/>
    </border>
    <border>
      <left style="medium">
        <color rgb="FF5CACE2"/>
      </left>
      <right/>
      <top style="medium">
        <color rgb="FF5CACE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right/>
      <top style="medium">
        <color rgb="FFFFFFFF"/>
      </top>
      <bottom/>
      <diagonal/>
    </border>
    <border>
      <left style="medium">
        <color rgb="FFFFFFFF"/>
      </left>
      <right style="medium">
        <color rgb="FFFFFFFF"/>
      </right>
      <top/>
      <bottom/>
      <diagonal/>
    </border>
    <border>
      <left/>
      <right style="medium">
        <color rgb="FFFFFFFF"/>
      </right>
      <top/>
      <bottom/>
      <diagonal/>
    </border>
    <border>
      <left/>
      <right style="medium">
        <color rgb="FFFFFFFF"/>
      </right>
      <top/>
      <bottom style="medium">
        <color rgb="FFFFFFFF"/>
      </bottom>
      <diagonal/>
    </border>
    <border>
      <left/>
      <right/>
      <top/>
      <bottom style="medium">
        <color rgb="FFFFFFFF"/>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bottom/>
      <diagonal/>
    </border>
    <border>
      <left style="medium">
        <color rgb="FFFFFFFF"/>
      </left>
      <right/>
      <top/>
      <bottom style="medium">
        <color rgb="FFFFFFFF"/>
      </bottom>
      <diagonal/>
    </border>
    <border>
      <left style="thin">
        <color rgb="FF5CACE2"/>
      </left>
      <right/>
      <top style="thin">
        <color rgb="FF5CACE2"/>
      </top>
      <bottom style="thin">
        <color rgb="FF5CACE2"/>
      </bottom>
      <diagonal/>
    </border>
    <border>
      <left/>
      <right style="thin">
        <color rgb="FF5CACE2"/>
      </right>
      <top style="thin">
        <color rgb="FF5CACE2"/>
      </top>
      <bottom style="thin">
        <color rgb="FF5CACE2"/>
      </bottom>
      <diagonal/>
    </border>
    <border>
      <left/>
      <right/>
      <top/>
      <bottom style="medium">
        <color rgb="FF5CACE2"/>
      </bottom>
      <diagonal/>
    </border>
    <border>
      <left/>
      <right/>
      <top style="medium">
        <color rgb="FF5CACE2"/>
      </top>
      <bottom/>
      <diagonal/>
    </border>
    <border>
      <left/>
      <right style="medium">
        <color rgb="FF5CACE2"/>
      </right>
      <top style="medium">
        <color rgb="FF5CACE2"/>
      </top>
      <bottom/>
      <diagonal/>
    </border>
    <border>
      <left/>
      <right style="medium">
        <color rgb="FF5CACE2"/>
      </right>
      <top/>
      <bottom/>
      <diagonal/>
    </border>
  </borders>
  <cellStyleXfs count="44">
    <xf numFmtId="0" fontId="0" fillId="0" borderId="0"/>
    <xf numFmtId="9" fontId="3" fillId="0" borderId="0" applyFont="0" applyFill="0" applyBorder="0" applyAlignment="0" applyProtection="0"/>
    <xf numFmtId="0" fontId="9" fillId="0" borderId="0" applyNumberFormat="0" applyFill="0" applyBorder="0" applyAlignment="0" applyProtection="0"/>
    <xf numFmtId="0" fontId="14" fillId="0" borderId="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5"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6"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13"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3" borderId="0" applyNumberFormat="0" applyBorder="0" applyAlignment="0" applyProtection="0"/>
    <xf numFmtId="0" fontId="25" fillId="18" borderId="0" applyNumberFormat="0" applyBorder="0" applyAlignment="0" applyProtection="0"/>
    <xf numFmtId="0" fontId="17" fillId="9" borderId="0" applyNumberFormat="0" applyBorder="0" applyAlignment="0" applyProtection="0"/>
    <xf numFmtId="0" fontId="20" fillId="5" borderId="7" applyNumberFormat="0" applyAlignment="0" applyProtection="0"/>
    <xf numFmtId="0" fontId="22" fillId="19" borderId="8" applyNumberFormat="0" applyAlignment="0" applyProtection="0"/>
    <xf numFmtId="0" fontId="24" fillId="0" borderId="0" applyNumberFormat="0" applyFill="0" applyBorder="0" applyAlignment="0" applyProtection="0"/>
    <xf numFmtId="0" fontId="16" fillId="1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18" fillId="8" borderId="7" applyNumberFormat="0" applyAlignment="0" applyProtection="0"/>
    <xf numFmtId="0" fontId="21" fillId="0" borderId="9" applyNumberFormat="0" applyFill="0" applyAlignment="0" applyProtection="0"/>
    <xf numFmtId="0" fontId="15" fillId="0" borderId="0"/>
    <xf numFmtId="0" fontId="15" fillId="20" borderId="13" applyNumberFormat="0" applyFont="0" applyAlignment="0" applyProtection="0"/>
    <xf numFmtId="0" fontId="19" fillId="5" borderId="14" applyNumberFormat="0" applyAlignment="0" applyProtection="0"/>
    <xf numFmtId="0" fontId="30" fillId="0" borderId="0" applyNumberFormat="0" applyFill="0" applyBorder="0" applyAlignment="0" applyProtection="0"/>
    <xf numFmtId="0" fontId="23" fillId="0" borderId="0" applyNumberFormat="0" applyFill="0" applyBorder="0" applyAlignment="0" applyProtection="0"/>
  </cellStyleXfs>
  <cellXfs count="175">
    <xf numFmtId="0" fontId="0" fillId="0" borderId="0" xfId="0"/>
    <xf numFmtId="0" fontId="4" fillId="0" borderId="0" xfId="0" applyFont="1"/>
    <xf numFmtId="0" fontId="5" fillId="0" borderId="0" xfId="0" applyFont="1" applyAlignment="1">
      <alignment horizontal="center"/>
    </xf>
    <xf numFmtId="164" fontId="5" fillId="2" borderId="0" xfId="0" applyNumberFormat="1" applyFont="1" applyFill="1" applyAlignment="1">
      <alignment horizontal="center" vertical="center" wrapText="1"/>
    </xf>
    <xf numFmtId="0" fontId="7" fillId="0" borderId="0" xfId="0" applyFont="1"/>
    <xf numFmtId="0" fontId="10" fillId="0" borderId="0" xfId="2" applyFont="1"/>
    <xf numFmtId="3" fontId="5" fillId="0" borderId="0" xfId="0" applyNumberFormat="1" applyFont="1" applyAlignment="1">
      <alignment horizontal="center" vertical="center" wrapText="1"/>
    </xf>
    <xf numFmtId="3" fontId="5" fillId="0" borderId="0" xfId="0" applyNumberFormat="1" applyFont="1" applyAlignment="1">
      <alignment horizontal="center"/>
    </xf>
    <xf numFmtId="0" fontId="6" fillId="0" borderId="0" xfId="0" applyFont="1" applyAlignment="1">
      <alignment horizontal="center"/>
    </xf>
    <xf numFmtId="3" fontId="5" fillId="2" borderId="0" xfId="0" applyNumberFormat="1" applyFont="1" applyFill="1" applyAlignment="1">
      <alignment horizontal="center" vertical="center" wrapText="1"/>
    </xf>
    <xf numFmtId="0" fontId="4" fillId="0" borderId="1" xfId="0" applyFont="1" applyBorder="1" applyAlignment="1">
      <alignment horizontal="center"/>
    </xf>
    <xf numFmtId="0" fontId="7" fillId="0" borderId="0" xfId="0" applyFont="1" applyAlignment="1">
      <alignment horizontal="left"/>
    </xf>
    <xf numFmtId="0" fontId="8" fillId="3" borderId="0" xfId="0" applyFont="1" applyFill="1"/>
    <xf numFmtId="0" fontId="5" fillId="0" borderId="0" xfId="0" applyFont="1" applyAlignment="1">
      <alignment horizontal="left"/>
    </xf>
    <xf numFmtId="164" fontId="5" fillId="0" borderId="0" xfId="0" applyNumberFormat="1" applyFont="1" applyAlignment="1">
      <alignment horizontal="center" vertical="center" wrapText="1"/>
    </xf>
    <xf numFmtId="4" fontId="5" fillId="2" borderId="0" xfId="0" applyNumberFormat="1" applyFont="1" applyFill="1" applyAlignment="1">
      <alignment horizontal="center" vertical="center" wrapText="1"/>
    </xf>
    <xf numFmtId="0" fontId="5" fillId="0" borderId="0" xfId="0" applyFont="1"/>
    <xf numFmtId="166" fontId="5" fillId="0" borderId="0" xfId="1" applyNumberFormat="1" applyFont="1" applyAlignment="1">
      <alignment horizontal="center"/>
    </xf>
    <xf numFmtId="2" fontId="5" fillId="0" borderId="0" xfId="0" applyNumberFormat="1" applyFont="1" applyAlignment="1">
      <alignment horizontal="center"/>
    </xf>
    <xf numFmtId="166" fontId="5" fillId="2" borderId="0" xfId="1" applyNumberFormat="1" applyFont="1" applyFill="1" applyAlignment="1">
      <alignment horizontal="center" vertical="center" wrapText="1"/>
    </xf>
    <xf numFmtId="164" fontId="5" fillId="0" borderId="0" xfId="0" applyNumberFormat="1" applyFont="1" applyAlignment="1">
      <alignment horizontal="center"/>
    </xf>
    <xf numFmtId="165" fontId="5" fillId="0" borderId="0" xfId="0" applyNumberFormat="1" applyFont="1" applyAlignment="1">
      <alignment horizontal="center"/>
    </xf>
    <xf numFmtId="0" fontId="10" fillId="0" borderId="0" xfId="2" applyFont="1" applyAlignment="1">
      <alignment horizontal="left"/>
    </xf>
    <xf numFmtId="3" fontId="5" fillId="4" borderId="0" xfId="0" applyNumberFormat="1" applyFont="1" applyFill="1" applyAlignment="1">
      <alignment horizontal="center" vertical="center" wrapText="1"/>
    </xf>
    <xf numFmtId="4" fontId="5" fillId="4" borderId="0" xfId="0" applyNumberFormat="1" applyFont="1" applyFill="1" applyAlignment="1">
      <alignment horizontal="center" vertical="center" wrapText="1"/>
    </xf>
    <xf numFmtId="0" fontId="13" fillId="0" borderId="0" xfId="0" applyFont="1" applyAlignment="1">
      <alignment horizontal="left"/>
    </xf>
    <xf numFmtId="0" fontId="2" fillId="0" borderId="0" xfId="0" applyFont="1"/>
    <xf numFmtId="0" fontId="11" fillId="0" borderId="0" xfId="0" applyFont="1" applyFill="1" applyBorder="1" applyAlignment="1">
      <alignment horizontal="center"/>
    </xf>
    <xf numFmtId="0" fontId="4" fillId="0" borderId="0" xfId="0" applyFont="1" applyBorder="1" applyAlignment="1">
      <alignment horizontal="center"/>
    </xf>
    <xf numFmtId="167" fontId="5" fillId="0" borderId="0" xfId="0" applyNumberFormat="1" applyFont="1" applyAlignment="1">
      <alignment horizontal="center"/>
    </xf>
    <xf numFmtId="0" fontId="0" fillId="0" borderId="0" xfId="0" applyAlignment="1"/>
    <xf numFmtId="0" fontId="5" fillId="0" borderId="0" xfId="0" applyFont="1" applyAlignment="1"/>
    <xf numFmtId="0" fontId="5" fillId="0" borderId="1" xfId="0" applyFont="1" applyBorder="1" applyAlignment="1">
      <alignment horizontal="center"/>
    </xf>
    <xf numFmtId="0" fontId="5" fillId="0" borderId="1" xfId="0" applyFont="1" applyBorder="1" applyAlignment="1">
      <alignment horizontal="center" wrapText="1"/>
    </xf>
    <xf numFmtId="3" fontId="5" fillId="0" borderId="0" xfId="0" applyNumberFormat="1" applyFont="1" applyBorder="1" applyAlignment="1">
      <alignment horizontal="center" wrapText="1"/>
    </xf>
    <xf numFmtId="166" fontId="5" fillId="0" borderId="0" xfId="1" applyNumberFormat="1" applyFont="1" applyBorder="1" applyAlignment="1">
      <alignment horizontal="center" wrapText="1"/>
    </xf>
    <xf numFmtId="0" fontId="11" fillId="4" borderId="0" xfId="0" applyFont="1" applyFill="1" applyBorder="1" applyAlignment="1">
      <alignment horizontal="center"/>
    </xf>
    <xf numFmtId="3" fontId="5" fillId="4" borderId="0" xfId="0" applyNumberFormat="1" applyFont="1" applyFill="1" applyAlignment="1">
      <alignment horizontal="center"/>
    </xf>
    <xf numFmtId="0" fontId="10" fillId="4" borderId="0" xfId="2" applyFont="1" applyFill="1"/>
    <xf numFmtId="0" fontId="33" fillId="3" borderId="15" xfId="0" applyFont="1" applyFill="1" applyBorder="1" applyAlignment="1">
      <alignment horizontal="center" vertical="center" wrapText="1"/>
    </xf>
    <xf numFmtId="0" fontId="34" fillId="21" borderId="18" xfId="0" applyFont="1" applyFill="1" applyBorder="1" applyAlignment="1">
      <alignment horizontal="center" vertical="center" wrapText="1"/>
    </xf>
    <xf numFmtId="0" fontId="12" fillId="3" borderId="20" xfId="0" applyFont="1" applyFill="1" applyBorder="1" applyAlignment="1">
      <alignment vertical="center" wrapText="1"/>
    </xf>
    <xf numFmtId="0" fontId="12" fillId="3" borderId="22" xfId="0" applyFont="1" applyFill="1" applyBorder="1" applyAlignment="1">
      <alignment vertical="center" wrapText="1"/>
    </xf>
    <xf numFmtId="0" fontId="12" fillId="3" borderId="20" xfId="0" applyFont="1" applyFill="1" applyBorder="1" applyAlignment="1">
      <alignment horizontal="center" vertical="center" wrapText="1"/>
    </xf>
    <xf numFmtId="0" fontId="12" fillId="3" borderId="18" xfId="0" applyFont="1" applyFill="1" applyBorder="1" applyAlignment="1">
      <alignment horizontal="left" vertical="center" wrapText="1" indent="1"/>
    </xf>
    <xf numFmtId="0" fontId="39" fillId="22" borderId="19" xfId="0" applyFont="1" applyFill="1" applyBorder="1" applyAlignment="1">
      <alignment vertical="center" wrapText="1"/>
    </xf>
    <xf numFmtId="0" fontId="39" fillId="22" borderId="20" xfId="0" applyFont="1" applyFill="1" applyBorder="1" applyAlignment="1">
      <alignment vertical="center" wrapText="1"/>
    </xf>
    <xf numFmtId="0" fontId="12" fillId="3" borderId="22" xfId="0" applyFont="1" applyFill="1" applyBorder="1" applyAlignment="1">
      <alignment horizontal="left" vertical="center" wrapText="1" indent="1"/>
    </xf>
    <xf numFmtId="0" fontId="40" fillId="0" borderId="0" xfId="0" applyFont="1" applyAlignment="1">
      <alignment horizontal="justify" vertical="center"/>
    </xf>
    <xf numFmtId="0" fontId="43" fillId="0" borderId="0" xfId="0" applyFont="1" applyAlignment="1">
      <alignment horizontal="justify" vertical="center"/>
    </xf>
    <xf numFmtId="0" fontId="45" fillId="0" borderId="0" xfId="0" applyFont="1" applyAlignment="1">
      <alignment horizontal="justify" vertical="center"/>
    </xf>
    <xf numFmtId="0" fontId="32" fillId="0" borderId="0" xfId="0" applyFont="1" applyAlignment="1">
      <alignment vertical="center"/>
    </xf>
    <xf numFmtId="0" fontId="46" fillId="0" borderId="0" xfId="0" applyFont="1" applyAlignment="1">
      <alignment horizontal="justify" vertical="center"/>
    </xf>
    <xf numFmtId="0" fontId="5" fillId="22" borderId="20" xfId="0" applyFont="1" applyFill="1" applyBorder="1" applyAlignment="1">
      <alignment vertical="center" wrapText="1"/>
    </xf>
    <xf numFmtId="0" fontId="31" fillId="22" borderId="20" xfId="0" applyFont="1" applyFill="1" applyBorder="1" applyAlignment="1">
      <alignment vertical="center" wrapText="1"/>
    </xf>
    <xf numFmtId="0" fontId="40" fillId="22" borderId="20" xfId="0" applyFont="1" applyFill="1" applyBorder="1" applyAlignment="1">
      <alignment vertical="center" wrapText="1"/>
    </xf>
    <xf numFmtId="0" fontId="47" fillId="0" borderId="0" xfId="0" applyFont="1" applyAlignment="1">
      <alignment horizontal="justify" vertical="center"/>
    </xf>
    <xf numFmtId="0" fontId="45" fillId="0" borderId="21" xfId="0" applyFont="1" applyBorder="1" applyAlignment="1">
      <alignment horizontal="left" vertical="center"/>
    </xf>
    <xf numFmtId="0" fontId="52" fillId="0" borderId="1" xfId="0" applyFont="1" applyFill="1" applyBorder="1" applyAlignment="1">
      <alignment horizontal="center"/>
    </xf>
    <xf numFmtId="164" fontId="5" fillId="2" borderId="6" xfId="0" applyNumberFormat="1" applyFont="1" applyFill="1" applyBorder="1" applyAlignment="1">
      <alignment horizontal="center" vertical="center" wrapText="1"/>
    </xf>
    <xf numFmtId="164" fontId="5" fillId="2" borderId="29" xfId="0" applyNumberFormat="1" applyFont="1" applyFill="1" applyBorder="1" applyAlignment="1">
      <alignment horizontal="center" vertical="center" wrapText="1"/>
    </xf>
    <xf numFmtId="164" fontId="5" fillId="2" borderId="30"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164" fontId="5" fillId="2" borderId="31" xfId="0" applyNumberFormat="1" applyFont="1" applyFill="1" applyBorder="1" applyAlignment="1">
      <alignment horizontal="center" vertical="center" wrapText="1"/>
    </xf>
    <xf numFmtId="0" fontId="55" fillId="0" borderId="1" xfId="0" applyFont="1" applyFill="1" applyBorder="1" applyAlignment="1">
      <alignment horizontal="center"/>
    </xf>
    <xf numFmtId="0" fontId="5" fillId="0" borderId="0" xfId="0" applyFont="1" applyBorder="1" applyAlignment="1">
      <alignment horizontal="center" wrapText="1"/>
    </xf>
    <xf numFmtId="0" fontId="6" fillId="4" borderId="0" xfId="0" applyFont="1" applyFill="1" applyAlignment="1">
      <alignment horizontal="center"/>
    </xf>
    <xf numFmtId="0" fontId="5" fillId="0" borderId="0" xfId="0" applyFont="1" applyBorder="1" applyAlignment="1">
      <alignment horizontal="center"/>
    </xf>
    <xf numFmtId="166" fontId="0" fillId="0" borderId="0" xfId="0" applyNumberFormat="1"/>
    <xf numFmtId="0" fontId="12" fillId="3" borderId="0" xfId="0" applyFont="1" applyFill="1" applyBorder="1" applyAlignment="1">
      <alignment vertical="center"/>
    </xf>
    <xf numFmtId="0" fontId="57" fillId="4" borderId="0" xfId="0" applyFont="1" applyFill="1" applyBorder="1" applyAlignment="1">
      <alignment horizontal="left" vertical="center"/>
    </xf>
    <xf numFmtId="0" fontId="11" fillId="0" borderId="3" xfId="0" applyFont="1" applyFill="1" applyBorder="1" applyAlignment="1">
      <alignment horizontal="center"/>
    </xf>
    <xf numFmtId="0" fontId="6" fillId="0" borderId="1" xfId="0" applyFont="1" applyBorder="1" applyAlignment="1">
      <alignment horizontal="center"/>
    </xf>
    <xf numFmtId="0" fontId="11" fillId="0" borderId="1" xfId="0" applyFont="1" applyFill="1" applyBorder="1" applyAlignment="1">
      <alignment horizontal="center"/>
    </xf>
    <xf numFmtId="0" fontId="59" fillId="0" borderId="0" xfId="0" applyFont="1"/>
    <xf numFmtId="0" fontId="1" fillId="0" borderId="0" xfId="0" applyFont="1" applyAlignment="1">
      <alignment horizontal="center"/>
    </xf>
    <xf numFmtId="0" fontId="1" fillId="0" borderId="0" xfId="0" applyFont="1"/>
    <xf numFmtId="0" fontId="1" fillId="0" borderId="1" xfId="0" applyFont="1" applyBorder="1" applyAlignment="1">
      <alignment horizontal="center"/>
    </xf>
    <xf numFmtId="3" fontId="1" fillId="0" borderId="0" xfId="0" applyNumberFormat="1" applyFont="1" applyAlignment="1">
      <alignment vertical="center" wrapText="1"/>
    </xf>
    <xf numFmtId="0" fontId="1" fillId="0" borderId="0" xfId="0" applyFont="1" applyAlignment="1">
      <alignment horizontal="left"/>
    </xf>
    <xf numFmtId="0" fontId="1" fillId="4" borderId="0" xfId="0" applyFont="1" applyFill="1"/>
    <xf numFmtId="166" fontId="1" fillId="0" borderId="0" xfId="0" applyNumberFormat="1" applyFont="1"/>
    <xf numFmtId="0" fontId="53" fillId="4" borderId="28" xfId="0" applyFont="1" applyFill="1" applyBorder="1" applyAlignment="1"/>
    <xf numFmtId="0" fontId="1" fillId="0" borderId="0" xfId="0" applyFont="1" applyAlignment="1"/>
    <xf numFmtId="166" fontId="7" fillId="0" borderId="0" xfId="1" applyNumberFormat="1" applyFont="1" applyAlignment="1">
      <alignment horizontal="left"/>
    </xf>
    <xf numFmtId="0" fontId="1" fillId="0" borderId="0" xfId="0" applyFont="1" applyBorder="1" applyAlignment="1">
      <alignment horizontal="center"/>
    </xf>
    <xf numFmtId="165" fontId="1" fillId="0" borderId="0" xfId="0" applyNumberFormat="1" applyFont="1"/>
    <xf numFmtId="0" fontId="58" fillId="0" borderId="0" xfId="2" applyFont="1" applyBorder="1" applyAlignment="1">
      <alignment horizontal="left"/>
    </xf>
    <xf numFmtId="166" fontId="1" fillId="0" borderId="0" xfId="1" applyNumberFormat="1" applyFont="1"/>
    <xf numFmtId="0" fontId="10" fillId="2" borderId="0" xfId="2" applyFont="1" applyFill="1" applyBorder="1" applyAlignment="1">
      <alignment horizontal="left" vertical="center" indent="2"/>
    </xf>
    <xf numFmtId="165" fontId="60" fillId="0" borderId="0" xfId="0" applyNumberFormat="1" applyFont="1" applyAlignment="1">
      <alignment horizontal="center"/>
    </xf>
    <xf numFmtId="3" fontId="0" fillId="0" borderId="0" xfId="0" applyNumberFormat="1" applyAlignment="1">
      <alignment vertical="center" wrapText="1"/>
    </xf>
    <xf numFmtId="0" fontId="61" fillId="0" borderId="0" xfId="0" applyFont="1"/>
    <xf numFmtId="0" fontId="45" fillId="0" borderId="21" xfId="0" applyFont="1" applyBorder="1" applyAlignment="1">
      <alignment horizontal="left" vertical="center"/>
    </xf>
    <xf numFmtId="0" fontId="35" fillId="22" borderId="24" xfId="0" applyFont="1" applyFill="1" applyBorder="1" applyAlignment="1">
      <alignment vertical="center" wrapText="1"/>
    </xf>
    <xf numFmtId="0" fontId="35" fillId="22" borderId="0" xfId="0" applyFont="1" applyFill="1" applyAlignment="1">
      <alignment vertical="center" wrapText="1"/>
    </xf>
    <xf numFmtId="0" fontId="35" fillId="22" borderId="19" xfId="0" applyFont="1" applyFill="1" applyBorder="1" applyAlignment="1">
      <alignment vertical="center" wrapText="1"/>
    </xf>
    <xf numFmtId="0" fontId="36" fillId="22" borderId="24" xfId="0" applyFont="1" applyFill="1" applyBorder="1" applyAlignment="1">
      <alignment vertical="center" wrapText="1"/>
    </xf>
    <xf numFmtId="0" fontId="36" fillId="22" borderId="0" xfId="0" applyFont="1" applyFill="1" applyAlignment="1">
      <alignment vertical="center" wrapText="1"/>
    </xf>
    <xf numFmtId="0" fontId="36" fillId="22" borderId="19" xfId="0" applyFont="1" applyFill="1" applyBorder="1" applyAlignment="1">
      <alignment vertical="center" wrapText="1"/>
    </xf>
    <xf numFmtId="0" fontId="37" fillId="22" borderId="24" xfId="0" applyFont="1" applyFill="1" applyBorder="1" applyAlignment="1">
      <alignment horizontal="left" vertical="center" wrapText="1" indent="5"/>
    </xf>
    <xf numFmtId="0" fontId="37" fillId="22" borderId="0" xfId="0" applyFont="1" applyFill="1" applyAlignment="1">
      <alignment horizontal="left" vertical="center" wrapText="1" indent="5"/>
    </xf>
    <xf numFmtId="0" fontId="37" fillId="22" borderId="19" xfId="0" applyFont="1" applyFill="1" applyBorder="1" applyAlignment="1">
      <alignment horizontal="left" vertical="center" wrapText="1" indent="5"/>
    </xf>
    <xf numFmtId="0" fontId="12" fillId="3" borderId="16" xfId="0" applyFont="1" applyFill="1" applyBorder="1" applyAlignment="1">
      <alignment vertical="center" wrapText="1"/>
    </xf>
    <xf numFmtId="0" fontId="12" fillId="3" borderId="19" xfId="0" applyFont="1" applyFill="1" applyBorder="1" applyAlignment="1">
      <alignment vertical="center" wrapText="1"/>
    </xf>
    <xf numFmtId="0" fontId="12" fillId="3" borderId="20" xfId="0" applyFont="1" applyFill="1" applyBorder="1" applyAlignment="1">
      <alignment vertical="center" wrapText="1"/>
    </xf>
    <xf numFmtId="0" fontId="33" fillId="3" borderId="23"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4" fillId="21" borderId="24" xfId="0" applyFont="1" applyFill="1" applyBorder="1" applyAlignment="1">
      <alignment horizontal="center" vertical="center" wrapText="1"/>
    </xf>
    <xf numFmtId="0" fontId="34" fillId="21" borderId="0" xfId="0" applyFont="1" applyFill="1" applyAlignment="1">
      <alignment horizontal="center" vertical="center" wrapText="1"/>
    </xf>
    <xf numFmtId="0" fontId="34" fillId="21" borderId="19" xfId="0" applyFont="1" applyFill="1" applyBorder="1" applyAlignment="1">
      <alignment horizontal="center" vertical="center" wrapText="1"/>
    </xf>
    <xf numFmtId="0" fontId="35" fillId="22" borderId="24" xfId="0" applyFont="1" applyFill="1" applyBorder="1" applyAlignment="1">
      <alignment horizontal="left" vertical="center" wrapText="1" indent="5"/>
    </xf>
    <xf numFmtId="0" fontId="35" fillId="22" borderId="0" xfId="0" applyFont="1" applyFill="1" applyAlignment="1">
      <alignment horizontal="left" vertical="center" wrapText="1" indent="5"/>
    </xf>
    <xf numFmtId="0" fontId="35" fillId="22" borderId="19" xfId="0" applyFont="1" applyFill="1" applyBorder="1" applyAlignment="1">
      <alignment horizontal="left" vertical="center" wrapText="1" indent="5"/>
    </xf>
    <xf numFmtId="0" fontId="37" fillId="22" borderId="25" xfId="0" applyFont="1" applyFill="1" applyBorder="1" applyAlignment="1">
      <alignment horizontal="left" vertical="center" wrapText="1" indent="5"/>
    </xf>
    <xf numFmtId="0" fontId="37" fillId="22" borderId="21" xfId="0" applyFont="1" applyFill="1" applyBorder="1" applyAlignment="1">
      <alignment horizontal="left" vertical="center" wrapText="1" indent="5"/>
    </xf>
    <xf numFmtId="0" fontId="37" fillId="22" borderId="20" xfId="0" applyFont="1" applyFill="1" applyBorder="1" applyAlignment="1">
      <alignment horizontal="left" vertical="center" wrapText="1" indent="5"/>
    </xf>
    <xf numFmtId="0" fontId="31" fillId="22" borderId="25" xfId="0" applyFont="1" applyFill="1" applyBorder="1" applyAlignment="1">
      <alignment vertical="center" wrapText="1"/>
    </xf>
    <xf numFmtId="0" fontId="31" fillId="22" borderId="21" xfId="0" applyFont="1" applyFill="1" applyBorder="1" applyAlignment="1">
      <alignment vertical="center" wrapText="1"/>
    </xf>
    <xf numFmtId="0" fontId="31" fillId="22" borderId="20" xfId="0" applyFont="1" applyFill="1" applyBorder="1" applyAlignment="1">
      <alignment vertical="center" wrapText="1"/>
    </xf>
    <xf numFmtId="0" fontId="47" fillId="22" borderId="24" xfId="0" applyFont="1" applyFill="1" applyBorder="1" applyAlignment="1">
      <alignment vertical="center" wrapText="1"/>
    </xf>
    <xf numFmtId="0" fontId="47" fillId="22" borderId="0" xfId="0" applyFont="1" applyFill="1" applyAlignment="1">
      <alignment vertical="center" wrapText="1"/>
    </xf>
    <xf numFmtId="0" fontId="47" fillId="22" borderId="19" xfId="0" applyFont="1" applyFill="1" applyBorder="1" applyAlignment="1">
      <alignment vertical="center" wrapText="1"/>
    </xf>
    <xf numFmtId="0" fontId="48" fillId="22" borderId="24" xfId="0" applyFont="1" applyFill="1" applyBorder="1" applyAlignment="1">
      <alignment vertical="center" wrapText="1"/>
    </xf>
    <xf numFmtId="0" fontId="48" fillId="22" borderId="0" xfId="0" applyFont="1" applyFill="1" applyAlignment="1">
      <alignment vertical="center" wrapText="1"/>
    </xf>
    <xf numFmtId="0" fontId="48" fillId="22" borderId="19" xfId="0" applyFont="1" applyFill="1" applyBorder="1" applyAlignment="1">
      <alignment vertical="center" wrapText="1"/>
    </xf>
    <xf numFmtId="0" fontId="45" fillId="22" borderId="24" xfId="0" applyFont="1" applyFill="1" applyBorder="1" applyAlignment="1">
      <alignment vertical="center" wrapText="1"/>
    </xf>
    <xf numFmtId="0" fontId="45" fillId="22" borderId="0" xfId="0" applyFont="1" applyFill="1" applyAlignment="1">
      <alignment vertical="center" wrapText="1"/>
    </xf>
    <xf numFmtId="0" fontId="45" fillId="22" borderId="19" xfId="0" applyFont="1" applyFill="1" applyBorder="1" applyAlignment="1">
      <alignment vertical="center" wrapText="1"/>
    </xf>
    <xf numFmtId="0" fontId="49" fillId="22" borderId="24" xfId="0" applyFont="1" applyFill="1" applyBorder="1" applyAlignment="1">
      <alignment horizontal="left" vertical="center" wrapText="1" indent="7"/>
    </xf>
    <xf numFmtId="0" fontId="49" fillId="22" borderId="0" xfId="0" applyFont="1" applyFill="1" applyAlignment="1">
      <alignment horizontal="left" vertical="center" wrapText="1" indent="7"/>
    </xf>
    <xf numFmtId="0" fontId="49" fillId="22" borderId="19" xfId="0" applyFont="1" applyFill="1" applyBorder="1" applyAlignment="1">
      <alignment horizontal="left" vertical="center" wrapText="1" indent="7"/>
    </xf>
    <xf numFmtId="0" fontId="47" fillId="22" borderId="24" xfId="0" applyFont="1" applyFill="1" applyBorder="1" applyAlignment="1">
      <alignment horizontal="left" vertical="center" wrapText="1" indent="6"/>
    </xf>
    <xf numFmtId="0" fontId="47" fillId="22" borderId="0" xfId="0" applyFont="1" applyFill="1" applyBorder="1" applyAlignment="1">
      <alignment horizontal="left" vertical="center" wrapText="1" indent="6"/>
    </xf>
    <xf numFmtId="0" fontId="47" fillId="22" borderId="19" xfId="0" applyFont="1" applyFill="1" applyBorder="1" applyAlignment="1">
      <alignment horizontal="left" vertical="center" wrapText="1" indent="6"/>
    </xf>
    <xf numFmtId="0" fontId="35" fillId="22" borderId="0" xfId="0" applyFont="1" applyFill="1" applyBorder="1" applyAlignment="1">
      <alignment vertical="center" wrapText="1"/>
    </xf>
    <xf numFmtId="0" fontId="34" fillId="22" borderId="24" xfId="0" applyFont="1" applyFill="1" applyBorder="1" applyAlignment="1">
      <alignment vertical="center" wrapText="1"/>
    </xf>
    <xf numFmtId="0" fontId="34" fillId="22" borderId="0" xfId="0" applyFont="1" applyFill="1" applyAlignment="1">
      <alignment vertical="center" wrapText="1"/>
    </xf>
    <xf numFmtId="0" fontId="34" fillId="22" borderId="19" xfId="0" applyFont="1" applyFill="1" applyBorder="1" applyAlignment="1">
      <alignment vertical="center" wrapText="1"/>
    </xf>
    <xf numFmtId="0" fontId="35" fillId="22" borderId="25" xfId="0" applyFont="1" applyFill="1" applyBorder="1" applyAlignment="1">
      <alignment vertical="center" wrapText="1"/>
    </xf>
    <xf numFmtId="0" fontId="35" fillId="22" borderId="21" xfId="0" applyFont="1" applyFill="1" applyBorder="1" applyAlignment="1">
      <alignment vertical="center" wrapText="1"/>
    </xf>
    <xf numFmtId="0" fontId="35" fillId="22" borderId="20" xfId="0" applyFont="1" applyFill="1" applyBorder="1" applyAlignment="1">
      <alignment vertical="center" wrapText="1"/>
    </xf>
    <xf numFmtId="0" fontId="0" fillId="22" borderId="24" xfId="0" applyFill="1" applyBorder="1" applyAlignment="1">
      <alignment vertical="center" wrapText="1"/>
    </xf>
    <xf numFmtId="0" fontId="0" fillId="22" borderId="0" xfId="0" applyFill="1" applyAlignment="1">
      <alignment vertical="center" wrapText="1"/>
    </xf>
    <xf numFmtId="0" fontId="0" fillId="22" borderId="19" xfId="0" applyFill="1" applyBorder="1" applyAlignment="1">
      <alignment vertical="center" wrapText="1"/>
    </xf>
    <xf numFmtId="0" fontId="50" fillId="22" borderId="24" xfId="0" applyFont="1" applyFill="1" applyBorder="1" applyAlignment="1">
      <alignment vertical="center" wrapText="1"/>
    </xf>
    <xf numFmtId="0" fontId="50" fillId="22" borderId="0" xfId="0" applyFont="1" applyFill="1" applyAlignment="1">
      <alignment vertical="center" wrapText="1"/>
    </xf>
    <xf numFmtId="0" fontId="50" fillId="22" borderId="19" xfId="0" applyFont="1" applyFill="1" applyBorder="1" applyAlignment="1">
      <alignment vertical="center" wrapText="1"/>
    </xf>
    <xf numFmtId="0" fontId="6" fillId="0" borderId="1" xfId="0" applyFont="1" applyBorder="1" applyAlignment="1">
      <alignment horizontal="center"/>
    </xf>
    <xf numFmtId="0" fontId="58" fillId="4" borderId="26" xfId="2" applyFont="1" applyFill="1" applyBorder="1" applyAlignment="1">
      <alignment horizontal="center"/>
    </xf>
    <xf numFmtId="0" fontId="58" fillId="4" borderId="27" xfId="2" applyFont="1" applyFill="1" applyBorder="1" applyAlignment="1">
      <alignment horizontal="center"/>
    </xf>
    <xf numFmtId="0" fontId="11" fillId="4" borderId="2" xfId="0" applyFont="1" applyFill="1" applyBorder="1" applyAlignment="1">
      <alignment horizontal="left"/>
    </xf>
    <xf numFmtId="0" fontId="11" fillId="4" borderId="4" xfId="0" applyFont="1" applyFill="1" applyBorder="1" applyAlignment="1">
      <alignment horizontal="left"/>
    </xf>
    <xf numFmtId="0" fontId="11" fillId="4" borderId="3" xfId="0" applyFont="1" applyFill="1" applyBorder="1" applyAlignment="1">
      <alignment horizontal="left"/>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54" fillId="0" borderId="2" xfId="0" applyFont="1" applyFill="1" applyBorder="1" applyAlignment="1">
      <alignment horizontal="center"/>
    </xf>
    <xf numFmtId="0" fontId="54" fillId="0" borderId="3" xfId="0" applyFont="1" applyFill="1" applyBorder="1" applyAlignment="1">
      <alignment horizontal="center"/>
    </xf>
    <xf numFmtId="0" fontId="55" fillId="0" borderId="2" xfId="0" applyFont="1" applyFill="1" applyBorder="1" applyAlignment="1">
      <alignment horizontal="center"/>
    </xf>
    <xf numFmtId="0" fontId="55" fillId="0" borderId="3" xfId="0" applyFont="1" applyFill="1" applyBorder="1" applyAlignment="1">
      <alignment horizontal="center"/>
    </xf>
    <xf numFmtId="0" fontId="11" fillId="0" borderId="1" xfId="0" applyFont="1" applyFill="1" applyBorder="1" applyAlignment="1">
      <alignment horizontal="center"/>
    </xf>
    <xf numFmtId="0" fontId="9" fillId="4" borderId="26" xfId="2" applyFill="1" applyBorder="1" applyAlignment="1">
      <alignment horizontal="center"/>
    </xf>
    <xf numFmtId="0" fontId="9" fillId="4" borderId="27" xfId="2" applyFill="1" applyBorder="1" applyAlignment="1">
      <alignment horizontal="center"/>
    </xf>
    <xf numFmtId="0" fontId="56" fillId="0" borderId="2" xfId="0" applyFont="1" applyBorder="1" applyAlignment="1">
      <alignment horizontal="center"/>
    </xf>
    <xf numFmtId="0" fontId="56" fillId="0" borderId="4" xfId="0" applyFont="1" applyBorder="1" applyAlignment="1">
      <alignment horizontal="center"/>
    </xf>
    <xf numFmtId="0" fontId="56" fillId="0" borderId="3" xfId="0" applyFont="1" applyBorder="1" applyAlignment="1">
      <alignment horizontal="center"/>
    </xf>
    <xf numFmtId="0" fontId="11" fillId="4" borderId="2"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cellXfs>
  <cellStyles count="44">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xplanatory Text" xfId="31"/>
    <cellStyle name="Good" xfId="32"/>
    <cellStyle name="Heading 1" xfId="33"/>
    <cellStyle name="Heading 2" xfId="34"/>
    <cellStyle name="Heading 3" xfId="35"/>
    <cellStyle name="Heading 4" xfId="36"/>
    <cellStyle name="Hipervínculo" xfId="2" builtinId="8"/>
    <cellStyle name="Input" xfId="37"/>
    <cellStyle name="Linked Cell" xfId="38"/>
    <cellStyle name="Normal" xfId="0" builtinId="0"/>
    <cellStyle name="Normal 2" xfId="39"/>
    <cellStyle name="Normal 3" xfId="3"/>
    <cellStyle name="Note" xfId="40"/>
    <cellStyle name="Output" xfId="41"/>
    <cellStyle name="Porcentaje" xfId="1" builtinId="5"/>
    <cellStyle name="Title" xfId="42"/>
    <cellStyle name="Warning Text" xfId="43"/>
  </cellStyles>
  <dxfs count="0"/>
  <tableStyles count="0" defaultTableStyle="TableStyleMedium2" defaultPivotStyle="PivotStyleLight16"/>
  <colors>
    <mruColors>
      <color rgb="FF5CACE2"/>
      <color rgb="FF8AC3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'1_Población'!$B$29</c:f>
          <c:strCache>
            <c:ptCount val="1"/>
            <c:pt idx="0">
              <c:v>Índice de feminidad</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'1_Población'!$B$32</c:f>
              <c:strCache>
                <c:ptCount val="1"/>
                <c:pt idx="0">
                  <c:v>MADRID</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'1_Población'!$A$33:$A$36</c:f>
              <c:numCache>
                <c:formatCode>General</c:formatCode>
                <c:ptCount val="4"/>
                <c:pt idx="0">
                  <c:v>2005</c:v>
                </c:pt>
                <c:pt idx="1">
                  <c:v>2010</c:v>
                </c:pt>
                <c:pt idx="2">
                  <c:v>2015</c:v>
                </c:pt>
                <c:pt idx="3">
                  <c:v>2019</c:v>
                </c:pt>
              </c:numCache>
            </c:numRef>
          </c:cat>
          <c:val>
            <c:numRef>
              <c:f>'1_Población'!$B$33:$B$36</c:f>
              <c:numCache>
                <c:formatCode>#,##0.0</c:formatCode>
                <c:ptCount val="4"/>
                <c:pt idx="0">
                  <c:v>112.78672361913419</c:v>
                </c:pt>
                <c:pt idx="1">
                  <c:v>112.82725032349519</c:v>
                </c:pt>
                <c:pt idx="2">
                  <c:v>115.11690082890765</c:v>
                </c:pt>
                <c:pt idx="3">
                  <c:v>114.85508366592047</c:v>
                </c:pt>
              </c:numCache>
            </c:numRef>
          </c:val>
          <c:smooth val="0"/>
          <c:extLst xmlns:c16r2="http://schemas.microsoft.com/office/drawing/2015/06/chart">
            <c:ext xmlns:c16="http://schemas.microsoft.com/office/drawing/2014/chart" uri="{C3380CC4-5D6E-409C-BE32-E72D297353CC}">
              <c16:uniqueId val="{00000000-B366-4FE5-905B-43654A45ACBD}"/>
            </c:ext>
          </c:extLst>
        </c:ser>
        <c:ser>
          <c:idx val="1"/>
          <c:order val="1"/>
          <c:tx>
            <c:strRef>
              <c:f>'1_Población'!$C$32</c:f>
              <c:strCache>
                <c:ptCount val="1"/>
                <c:pt idx="0">
                  <c:v>ESPAÑA</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'1_Población'!$A$33:$A$36</c:f>
              <c:numCache>
                <c:formatCode>General</c:formatCode>
                <c:ptCount val="4"/>
                <c:pt idx="0">
                  <c:v>2005</c:v>
                </c:pt>
                <c:pt idx="1">
                  <c:v>2010</c:v>
                </c:pt>
                <c:pt idx="2">
                  <c:v>2015</c:v>
                </c:pt>
                <c:pt idx="3">
                  <c:v>2019</c:v>
                </c:pt>
              </c:numCache>
            </c:numRef>
          </c:cat>
          <c:val>
            <c:numRef>
              <c:f>'1_Población'!$C$33:$C$36</c:f>
              <c:numCache>
                <c:formatCode>#,##0.0</c:formatCode>
                <c:ptCount val="4"/>
                <c:pt idx="0">
                  <c:v>102.51042325262596</c:v>
                </c:pt>
                <c:pt idx="1">
                  <c:v>102.44836162288382</c:v>
                </c:pt>
                <c:pt idx="2">
                  <c:v>103.68546039618471</c:v>
                </c:pt>
                <c:pt idx="3">
                  <c:v>104.08529864995131</c:v>
                </c:pt>
              </c:numCache>
            </c:numRef>
          </c:val>
          <c:smooth val="0"/>
          <c:extLst xmlns:c16r2="http://schemas.microsoft.com/office/drawing/2015/06/chart">
            <c:ext xmlns:c16="http://schemas.microsoft.com/office/drawing/2014/chart" uri="{C3380CC4-5D6E-409C-BE32-E72D297353CC}">
              <c16:uniqueId val="{00000001-B366-4FE5-905B-43654A45ACBD}"/>
            </c:ext>
          </c:extLst>
        </c:ser>
        <c:ser>
          <c:idx val="2"/>
          <c:order val="2"/>
          <c:tx>
            <c:strRef>
              <c:f>'1_Población'!$D$32</c:f>
              <c:strCache>
                <c:ptCount val="1"/>
                <c:pt idx="0">
                  <c:v>EU-28</c:v>
                </c:pt>
              </c:strCache>
            </c:strRef>
          </c:tx>
          <c:spPr>
            <a:ln w="34925" cap="rnd">
              <a:solidFill>
                <a:schemeClr val="accent3"/>
              </a:solidFill>
              <a:round/>
            </a:ln>
            <a:effectLst>
              <a:outerShdw blurRad="57150" dist="19050" dir="5400000" algn="ctr" rotWithShape="0">
                <a:srgbClr val="000000">
                  <a:alpha val="63000"/>
                </a:srgbClr>
              </a:outerShdw>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s>
            <c:dLbl>
              <c:idx val="0"/>
              <c:layout>
                <c:manualLayout>
                  <c:x val="-5.343066491688539E-2"/>
                  <c:y val="-3.547462817147856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2E6-429C-B502-4C64AABB8C5B}"/>
                </c:ext>
                <c:ext xmlns:c15="http://schemas.microsoft.com/office/drawing/2012/chart" uri="{CE6537A1-D6FC-4f65-9D91-7224C49458BB}">
                  <c15:layout/>
                </c:ext>
              </c:extLst>
            </c:dLbl>
            <c:dLbl>
              <c:idx val="1"/>
              <c:layout>
                <c:manualLayout>
                  <c:x val="-5.0652887139107615E-2"/>
                  <c:y val="-4.01042578011081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2E6-429C-B502-4C64AABB8C5B}"/>
                </c:ext>
                <c:ext xmlns:c15="http://schemas.microsoft.com/office/drawing/2012/chart" uri="{CE6537A1-D6FC-4f65-9D91-7224C49458BB}">
                  <c15:layout/>
                </c:ext>
              </c:extLst>
            </c:dLbl>
            <c:dLbl>
              <c:idx val="2"/>
              <c:layout>
                <c:manualLayout>
                  <c:x val="-5.0652887139107615E-2"/>
                  <c:y val="-3.084499854184901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2E6-429C-B502-4C64AABB8C5B}"/>
                </c:ext>
                <c:ext xmlns:c15="http://schemas.microsoft.com/office/drawing/2012/chart" uri="{CE6537A1-D6FC-4f65-9D91-7224C49458BB}">
                  <c15:layout/>
                </c:ext>
              </c:extLst>
            </c:dLbl>
            <c:dLbl>
              <c:idx val="3"/>
              <c:layout>
                <c:manualLayout>
                  <c:x val="-5.0652887139107615E-2"/>
                  <c:y val="-3.547462817147865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2E6-429C-B502-4C64AABB8C5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'1_Población'!$A$33:$A$36</c:f>
              <c:numCache>
                <c:formatCode>General</c:formatCode>
                <c:ptCount val="4"/>
                <c:pt idx="0">
                  <c:v>2005</c:v>
                </c:pt>
                <c:pt idx="1">
                  <c:v>2010</c:v>
                </c:pt>
                <c:pt idx="2">
                  <c:v>2015</c:v>
                </c:pt>
                <c:pt idx="3">
                  <c:v>2019</c:v>
                </c:pt>
              </c:numCache>
            </c:numRef>
          </c:cat>
          <c:val>
            <c:numRef>
              <c:f>'1_Población'!$D$33:$D$36</c:f>
              <c:numCache>
                <c:formatCode>#,##0.0</c:formatCode>
                <c:ptCount val="4"/>
                <c:pt idx="0">
                  <c:v>105.2324195325394</c:v>
                </c:pt>
                <c:pt idx="1">
                  <c:v>104.95751276345406</c:v>
                </c:pt>
                <c:pt idx="2">
                  <c:v>104.86757251761038</c:v>
                </c:pt>
                <c:pt idx="3">
                  <c:v>104.5</c:v>
                </c:pt>
              </c:numCache>
            </c:numRef>
          </c:val>
          <c:smooth val="0"/>
          <c:extLst xmlns:c16r2="http://schemas.microsoft.com/office/drawing/2015/06/chart">
            <c:ext xmlns:c16="http://schemas.microsoft.com/office/drawing/2014/chart" uri="{C3380CC4-5D6E-409C-BE32-E72D297353CC}">
              <c16:uniqueId val="{00000000-C2E6-429C-B502-4C64AABB8C5B}"/>
            </c:ext>
          </c:extLst>
        </c:ser>
        <c:dLbls>
          <c:showLegendKey val="0"/>
          <c:showVal val="1"/>
          <c:showCatName val="0"/>
          <c:showSerName val="0"/>
          <c:showPercent val="0"/>
          <c:showBubbleSize val="0"/>
        </c:dLbls>
        <c:marker val="1"/>
        <c:smooth val="0"/>
        <c:axId val="167456872"/>
        <c:axId val="167569088"/>
      </c:lineChart>
      <c:catAx>
        <c:axId val="167456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569088"/>
        <c:crosses val="autoZero"/>
        <c:auto val="1"/>
        <c:lblAlgn val="ctr"/>
        <c:lblOffset val="100"/>
        <c:noMultiLvlLbl val="0"/>
      </c:catAx>
      <c:valAx>
        <c:axId val="167569088"/>
        <c:scaling>
          <c:orientation val="minMax"/>
          <c:max val="125"/>
          <c:min val="90"/>
        </c:scaling>
        <c:delete val="1"/>
        <c:axPos val="l"/>
        <c:numFmt formatCode="#,##0.0" sourceLinked="1"/>
        <c:majorTickMark val="none"/>
        <c:minorTickMark val="none"/>
        <c:tickLblPos val="nextTo"/>
        <c:crossAx val="167456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'1_Población'!$B$12</c:f>
          <c:strCache>
            <c:ptCount val="1"/>
            <c:pt idx="0">
              <c:v>Porcentaje de mujeres en la población</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'1_Población'!$B$13</c:f>
              <c:strCache>
                <c:ptCount val="1"/>
                <c:pt idx="0">
                  <c:v>MADRID</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'1_Población'!$A$14:$A$17</c:f>
              <c:numCache>
                <c:formatCode>General</c:formatCode>
                <c:ptCount val="4"/>
                <c:pt idx="0">
                  <c:v>2005</c:v>
                </c:pt>
                <c:pt idx="1">
                  <c:v>2010</c:v>
                </c:pt>
                <c:pt idx="2">
                  <c:v>2015</c:v>
                </c:pt>
                <c:pt idx="3">
                  <c:v>2019</c:v>
                </c:pt>
              </c:numCache>
            </c:numRef>
          </c:cat>
          <c:val>
            <c:numRef>
              <c:f>'1_Población'!$B$14:$B$17</c:f>
              <c:numCache>
                <c:formatCode>0.0%</c:formatCode>
                <c:ptCount val="4"/>
                <c:pt idx="0">
                  <c:v>0.53004586799790454</c:v>
                </c:pt>
                <c:pt idx="1">
                  <c:v>0.53013535697143555</c:v>
                </c:pt>
                <c:pt idx="2">
                  <c:v>0.5351364787486661</c:v>
                </c:pt>
                <c:pt idx="3">
                  <c:v>0.5345700074032661</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'1_Población'!$C$13</c:f>
              <c:strCache>
                <c:ptCount val="1"/>
                <c:pt idx="0">
                  <c:v>ESPAÑA</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'1_Población'!$A$14:$A$17</c:f>
              <c:numCache>
                <c:formatCode>General</c:formatCode>
                <c:ptCount val="4"/>
                <c:pt idx="0">
                  <c:v>2005</c:v>
                </c:pt>
                <c:pt idx="1">
                  <c:v>2010</c:v>
                </c:pt>
                <c:pt idx="2">
                  <c:v>2015</c:v>
                </c:pt>
                <c:pt idx="3">
                  <c:v>2019</c:v>
                </c:pt>
              </c:numCache>
            </c:numRef>
          </c:cat>
          <c:val>
            <c:numRef>
              <c:f>'1_Población'!$C$14:$C$17</c:f>
              <c:numCache>
                <c:formatCode>0.0%</c:formatCode>
                <c:ptCount val="4"/>
                <c:pt idx="0">
                  <c:v>0.50619825689044728</c:v>
                </c:pt>
                <c:pt idx="1">
                  <c:v>0.50604687932087244</c:v>
                </c:pt>
                <c:pt idx="2">
                  <c:v>0.5090469402897394</c:v>
                </c:pt>
                <c:pt idx="3">
                  <c:v>0.51000880190042119</c:v>
                </c:pt>
              </c:numCache>
            </c:numRef>
          </c:val>
          <c:smooth val="0"/>
          <c:extLst xmlns:c16r2="http://schemas.microsoft.com/office/drawing/2015/06/chart">
            <c:ext xmlns:c16="http://schemas.microsoft.com/office/drawing/2014/chart" uri="{C3380CC4-5D6E-409C-BE32-E72D297353CC}">
              <c16:uniqueId val="{00000001-08A6-42D4-ADA1-96A3107A449D}"/>
            </c:ext>
          </c:extLst>
        </c:ser>
        <c:ser>
          <c:idx val="2"/>
          <c:order val="2"/>
          <c:tx>
            <c:strRef>
              <c:f>'1_Población'!$D$13</c:f>
              <c:strCache>
                <c:ptCount val="1"/>
                <c:pt idx="0">
                  <c:v>EU-28</c:v>
                </c:pt>
              </c:strCache>
            </c:strRef>
          </c:tx>
          <c:spPr>
            <a:ln w="34925" cap="rnd">
              <a:solidFill>
                <a:schemeClr val="accent3"/>
              </a:solidFill>
              <a:round/>
            </a:ln>
            <a:effectLst>
              <a:outerShdw blurRad="57150" dist="19050" dir="5400000" algn="ctr" rotWithShape="0">
                <a:srgbClr val="000000">
                  <a:alpha val="63000"/>
                </a:srgbClr>
              </a:outerShdw>
            </a:effectLst>
          </c:spPr>
          <c:marker>
            <c:symbol val="squar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'1_Población'!$A$14:$A$17</c:f>
              <c:numCache>
                <c:formatCode>General</c:formatCode>
                <c:ptCount val="4"/>
                <c:pt idx="0">
                  <c:v>2005</c:v>
                </c:pt>
                <c:pt idx="1">
                  <c:v>2010</c:v>
                </c:pt>
                <c:pt idx="2">
                  <c:v>2015</c:v>
                </c:pt>
                <c:pt idx="3">
                  <c:v>2019</c:v>
                </c:pt>
              </c:numCache>
            </c:numRef>
          </c:cat>
          <c:val>
            <c:numRef>
              <c:f>'1_Población'!$D$14:$D$17</c:f>
              <c:numCache>
                <c:formatCode>0.0%</c:formatCode>
                <c:ptCount val="4"/>
                <c:pt idx="0">
                  <c:v>0.51274754628059571</c:v>
                </c:pt>
                <c:pt idx="1">
                  <c:v>0.51209400108493619</c:v>
                </c:pt>
                <c:pt idx="2">
                  <c:v>0.51187980229812102</c:v>
                </c:pt>
                <c:pt idx="3">
                  <c:v>0.50991544021754698</c:v>
                </c:pt>
              </c:numCache>
            </c:numRef>
          </c:val>
          <c:smooth val="0"/>
          <c:extLst xmlns:c16r2="http://schemas.microsoft.com/office/drawing/2015/06/chart">
            <c:ext xmlns:c16="http://schemas.microsoft.com/office/drawing/2014/chart" uri="{C3380CC4-5D6E-409C-BE32-E72D297353CC}">
              <c16:uniqueId val="{00000002-08A6-42D4-ADA1-96A3107A449D}"/>
            </c:ext>
          </c:extLst>
        </c:ser>
        <c:dLbls>
          <c:dLblPos val="t"/>
          <c:showLegendKey val="0"/>
          <c:showVal val="1"/>
          <c:showCatName val="0"/>
          <c:showSerName val="0"/>
          <c:showPercent val="0"/>
          <c:showBubbleSize val="0"/>
        </c:dLbls>
        <c:marker val="1"/>
        <c:smooth val="0"/>
        <c:axId val="167656248"/>
        <c:axId val="167656640"/>
      </c:lineChart>
      <c:catAx>
        <c:axId val="1676562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6640"/>
        <c:crosses val="autoZero"/>
        <c:auto val="1"/>
        <c:lblAlgn val="ctr"/>
        <c:lblOffset val="100"/>
        <c:noMultiLvlLbl val="0"/>
      </c:catAx>
      <c:valAx>
        <c:axId val="167656640"/>
        <c:scaling>
          <c:orientation val="minMax"/>
        </c:scaling>
        <c:delete val="1"/>
        <c:axPos val="l"/>
        <c:numFmt formatCode="0.0%" sourceLinked="1"/>
        <c:majorTickMark val="none"/>
        <c:minorTickMark val="none"/>
        <c:tickLblPos val="nextTo"/>
        <c:crossAx val="1676562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r>
              <a:rPr lang="es-ES" sz="1100"/>
              <a:t>ÍNDICE ENVEJECIMIENTO ACTIVO 2018</a:t>
            </a:r>
          </a:p>
        </c:rich>
      </c:tx>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0.11512256913831717"/>
          <c:y val="0.32883841999088959"/>
          <c:w val="0.87950587257673873"/>
          <c:h val="0.55945808699112876"/>
        </c:manualLayout>
      </c:layout>
      <c:barChart>
        <c:barDir val="col"/>
        <c:grouping val="clustered"/>
        <c:varyColors val="0"/>
        <c:ser>
          <c:idx val="0"/>
          <c:order val="0"/>
          <c:tx>
            <c:strRef>
              <c:f>'1_Población'!$C$158</c:f>
              <c:strCache>
                <c:ptCount val="1"/>
                <c:pt idx="0">
                  <c:v>Índice global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'1_Población'!$B$159:$B$161</c:f>
              <c:strCache>
                <c:ptCount val="3"/>
                <c:pt idx="0">
                  <c:v>MADRID</c:v>
                </c:pt>
                <c:pt idx="1">
                  <c:v>ESPAÑA</c:v>
                </c:pt>
                <c:pt idx="2">
                  <c:v>UE-28</c:v>
                </c:pt>
              </c:strCache>
            </c:strRef>
          </c:cat>
          <c:val>
            <c:numRef>
              <c:f>'1_Población'!$C$159:$C$161</c:f>
              <c:numCache>
                <c:formatCode>#,##0.0</c:formatCode>
                <c:ptCount val="3"/>
                <c:pt idx="0">
                  <c:v>37</c:v>
                </c:pt>
                <c:pt idx="1">
                  <c:v>33.700000000000003</c:v>
                </c:pt>
                <c:pt idx="2">
                  <c:v>35.700000000000003</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'1_Población'!$D$158</c:f>
              <c:strCache>
                <c:ptCount val="1"/>
                <c:pt idx="0">
                  <c:v>Mujeres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'1_Población'!$B$159:$B$161</c:f>
              <c:strCache>
                <c:ptCount val="3"/>
                <c:pt idx="0">
                  <c:v>MADRID</c:v>
                </c:pt>
                <c:pt idx="1">
                  <c:v>ESPAÑA</c:v>
                </c:pt>
                <c:pt idx="2">
                  <c:v>UE-28</c:v>
                </c:pt>
              </c:strCache>
            </c:strRef>
          </c:cat>
          <c:val>
            <c:numRef>
              <c:f>'1_Población'!$D$159:$D$161</c:f>
              <c:numCache>
                <c:formatCode>#,##0.0</c:formatCode>
                <c:ptCount val="3"/>
                <c:pt idx="0">
                  <c:v>35.799999999999997</c:v>
                </c:pt>
                <c:pt idx="1">
                  <c:v>32.200000000000003</c:v>
                </c:pt>
                <c:pt idx="2">
                  <c:v>34.299999999999997</c:v>
                </c:pt>
              </c:numCache>
            </c:numRef>
          </c:val>
          <c:extLst xmlns:c16r2="http://schemas.microsoft.com/office/drawing/2015/06/chart">
            <c:ext xmlns:c16="http://schemas.microsoft.com/office/drawing/2014/chart" uri="{C3380CC4-5D6E-409C-BE32-E72D297353CC}">
              <c16:uniqueId val="{00000001-348F-4F81-8E2F-8B35021EF8D9}"/>
            </c:ext>
          </c:extLst>
        </c:ser>
        <c:ser>
          <c:idx val="2"/>
          <c:order val="2"/>
          <c:tx>
            <c:strRef>
              <c:f>'1_Población'!$E$158</c:f>
              <c:strCache>
                <c:ptCount val="1"/>
                <c:pt idx="0">
                  <c:v>Hombres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2">
                        <a:lumMod val="50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'1_Población'!$B$159:$B$161</c:f>
              <c:strCache>
                <c:ptCount val="3"/>
                <c:pt idx="0">
                  <c:v>MADRID</c:v>
                </c:pt>
                <c:pt idx="1">
                  <c:v>ESPAÑA</c:v>
                </c:pt>
                <c:pt idx="2">
                  <c:v>UE-28</c:v>
                </c:pt>
              </c:strCache>
            </c:strRef>
          </c:cat>
          <c:val>
            <c:numRef>
              <c:f>'1_Población'!$E$159:$E$161</c:f>
              <c:numCache>
                <c:formatCode>#,##0.0</c:formatCode>
                <c:ptCount val="3"/>
                <c:pt idx="0">
                  <c:v>38.6</c:v>
                </c:pt>
                <c:pt idx="1">
                  <c:v>35.4</c:v>
                </c:pt>
                <c:pt idx="2">
                  <c:v>37.299999999999997</c:v>
                </c:pt>
              </c:numCache>
            </c:numRef>
          </c:val>
          <c:extLst xmlns:c16r2="http://schemas.microsoft.com/office/drawing/2015/06/chart">
            <c:ext xmlns:c16="http://schemas.microsoft.com/office/drawing/2014/chart" uri="{C3380CC4-5D6E-409C-BE32-E72D297353CC}">
              <c16:uniqueId val="{00000005-2E6E-4BF5-B1BE-66C13CC4228D}"/>
            </c:ext>
          </c:extLst>
        </c:ser>
        <c:dLbls>
          <c:dLblPos val="outEnd"/>
          <c:showLegendKey val="0"/>
          <c:showVal val="1"/>
          <c:showCatName val="0"/>
          <c:showSerName val="0"/>
          <c:showPercent val="0"/>
          <c:showBubbleSize val="0"/>
        </c:dLbls>
        <c:gapWidth val="100"/>
        <c:overlap val="-24"/>
        <c:axId val="167657424"/>
        <c:axId val="167657816"/>
      </c:barChart>
      <c:catAx>
        <c:axId val="167657424"/>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7816"/>
        <c:crosses val="autoZero"/>
        <c:auto val="1"/>
        <c:lblAlgn val="ctr"/>
        <c:lblOffset val="100"/>
        <c:noMultiLvlLbl val="0"/>
      </c:catAx>
      <c:valAx>
        <c:axId val="167657816"/>
        <c:scaling>
          <c:orientation val="minMax"/>
          <c:max val="100"/>
          <c:min val="0"/>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r>
                  <a:rPr lang="es-ES"/>
                  <a:t>Índice de Envejecimiento Activo (1-100)</a:t>
                </a:r>
              </a:p>
            </c:rich>
          </c:tx>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7424"/>
        <c:crosses val="autoZero"/>
        <c:crossBetween val="between"/>
      </c:valAx>
      <c:spPr>
        <a:noFill/>
        <a:ln>
          <a:noFill/>
        </a:ln>
        <a:effectLst/>
      </c:spPr>
    </c:plotArea>
    <c:legend>
      <c:legendPos val="t"/>
      <c:layout>
        <c:manualLayout>
          <c:xMode val="edge"/>
          <c:yMode val="edge"/>
          <c:x val="0.25952572121045037"/>
          <c:y val="0.16724539597839527"/>
          <c:w val="0.42945956079814346"/>
          <c:h val="7.061221219876044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100"/>
              <a:t>Porcentaje</a:t>
            </a:r>
            <a:r>
              <a:rPr lang="es-ES" sz="1100" baseline="0"/>
              <a:t> de población de 16 a 29 años sobre el total de personas de cada sexo - 2019</a:t>
            </a:r>
            <a:endParaRPr lang="es-ES" sz="1100"/>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43464202447874312"/>
          <c:w val="0.93355984179918239"/>
          <c:h val="0.45062296155464376"/>
        </c:manualLayout>
      </c:layout>
      <c:barChart>
        <c:barDir val="col"/>
        <c:grouping val="clustered"/>
        <c:varyColors val="0"/>
        <c:ser>
          <c:idx val="0"/>
          <c:order val="0"/>
          <c:tx>
            <c:strRef>
              <c:f>'1_Población'!$I$274</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'1_Población'!$H$275:$H$277</c:f>
              <c:strCache>
                <c:ptCount val="3"/>
                <c:pt idx="0">
                  <c:v>MADRID</c:v>
                </c:pt>
                <c:pt idx="1">
                  <c:v>ESPAÑA</c:v>
                </c:pt>
                <c:pt idx="2">
                  <c:v>UE-28</c:v>
                </c:pt>
              </c:strCache>
            </c:strRef>
          </c:cat>
          <c:val>
            <c:numRef>
              <c:f>'1_Población'!$I$275:$I$277</c:f>
              <c:numCache>
                <c:formatCode>0.0%</c:formatCode>
                <c:ptCount val="3"/>
                <c:pt idx="0">
                  <c:v>0.14147069139023055</c:v>
                </c:pt>
                <c:pt idx="1">
                  <c:v>0.13617957636369246</c:v>
                </c:pt>
                <c:pt idx="2">
                  <c:v>0.15264231285923907</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'1_Población'!$J$274</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'1_Población'!$H$275:$H$277</c:f>
              <c:strCache>
                <c:ptCount val="3"/>
                <c:pt idx="0">
                  <c:v>MADRID</c:v>
                </c:pt>
                <c:pt idx="1">
                  <c:v>ESPAÑA</c:v>
                </c:pt>
                <c:pt idx="2">
                  <c:v>UE-28</c:v>
                </c:pt>
              </c:strCache>
            </c:strRef>
          </c:cat>
          <c:val>
            <c:numRef>
              <c:f>'1_Población'!$J$275:$J$277</c:f>
              <c:numCache>
                <c:formatCode>0.0%</c:formatCode>
                <c:ptCount val="3"/>
                <c:pt idx="0">
                  <c:v>0.1555031692543542</c:v>
                </c:pt>
                <c:pt idx="1">
                  <c:v>0.1475250351221668</c:v>
                </c:pt>
                <c:pt idx="2">
                  <c:v>0.16774134933406881</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167659384"/>
        <c:axId val="167659776"/>
      </c:barChart>
      <c:catAx>
        <c:axId val="16765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9776"/>
        <c:crosses val="autoZero"/>
        <c:auto val="1"/>
        <c:lblAlgn val="ctr"/>
        <c:lblOffset val="100"/>
        <c:noMultiLvlLbl val="0"/>
      </c:catAx>
      <c:valAx>
        <c:axId val="167659776"/>
        <c:scaling>
          <c:orientation val="minMax"/>
        </c:scaling>
        <c:delete val="1"/>
        <c:axPos val="l"/>
        <c:numFmt formatCode="0.0%" sourceLinked="1"/>
        <c:majorTickMark val="none"/>
        <c:minorTickMark val="none"/>
        <c:tickLblPos val="nextTo"/>
        <c:crossAx val="167659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100"/>
              <a:t>Porcentaje</a:t>
            </a:r>
            <a:r>
              <a:rPr lang="es-ES" sz="1100" baseline="0"/>
              <a:t> de población de 3 a 15 años sobre el total de personas de cada sexo - 2019</a:t>
            </a:r>
            <a:endParaRPr lang="es-ES" sz="1100"/>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38944444444444443"/>
          <c:w val="0.93355984179918239"/>
          <c:h val="0.50669125093073786"/>
        </c:manualLayout>
      </c:layout>
      <c:barChart>
        <c:barDir val="col"/>
        <c:grouping val="clustered"/>
        <c:varyColors val="0"/>
        <c:ser>
          <c:idx val="0"/>
          <c:order val="0"/>
          <c:tx>
            <c:strRef>
              <c:f>'1_Población'!$H$312</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'1_Población'!$G$313:$G$315</c:f>
              <c:strCache>
                <c:ptCount val="3"/>
                <c:pt idx="0">
                  <c:v>MADRID</c:v>
                </c:pt>
                <c:pt idx="1">
                  <c:v>ESPAÑA</c:v>
                </c:pt>
                <c:pt idx="2">
                  <c:v>UE-28</c:v>
                </c:pt>
              </c:strCache>
            </c:strRef>
          </c:cat>
          <c:val>
            <c:numRef>
              <c:f>'1_Población'!$H$313:$H$315</c:f>
              <c:numCache>
                <c:formatCode>0.0%</c:formatCode>
                <c:ptCount val="3"/>
                <c:pt idx="0">
                  <c:v>0.10622093036583326</c:v>
                </c:pt>
                <c:pt idx="1">
                  <c:v>0.12559579849381541</c:v>
                </c:pt>
                <c:pt idx="2">
                  <c:v>0.12956313073162318</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'1_Población'!$I$312</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'1_Población'!$G$313:$G$315</c:f>
              <c:strCache>
                <c:ptCount val="3"/>
                <c:pt idx="0">
                  <c:v>MADRID</c:v>
                </c:pt>
                <c:pt idx="1">
                  <c:v>ESPAÑA</c:v>
                </c:pt>
                <c:pt idx="2">
                  <c:v>UE-28</c:v>
                </c:pt>
              </c:strCache>
            </c:strRef>
          </c:cat>
          <c:val>
            <c:numRef>
              <c:f>'1_Población'!$I$313:$I$315</c:f>
              <c:numCache>
                <c:formatCode>0.0%</c:formatCode>
                <c:ptCount val="3"/>
                <c:pt idx="0">
                  <c:v>0.12772732711096269</c:v>
                </c:pt>
                <c:pt idx="1">
                  <c:v>0.13911845574606982</c:v>
                </c:pt>
                <c:pt idx="2">
                  <c:v>0.14271946351874451</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168297488"/>
        <c:axId val="168297880"/>
      </c:barChart>
      <c:catAx>
        <c:axId val="16829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8297880"/>
        <c:crosses val="autoZero"/>
        <c:auto val="1"/>
        <c:lblAlgn val="ctr"/>
        <c:lblOffset val="100"/>
        <c:noMultiLvlLbl val="0"/>
      </c:catAx>
      <c:valAx>
        <c:axId val="168297880"/>
        <c:scaling>
          <c:orientation val="minMax"/>
        </c:scaling>
        <c:delete val="1"/>
        <c:axPos val="l"/>
        <c:numFmt formatCode="0.0%" sourceLinked="1"/>
        <c:majorTickMark val="none"/>
        <c:minorTickMark val="none"/>
        <c:tickLblPos val="nextTo"/>
        <c:crossAx val="1682974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200"/>
              <a:t>Porcentaje de</a:t>
            </a:r>
            <a:r>
              <a:rPr lang="es-ES" sz="1200" baseline="0"/>
              <a:t> población de 65 años o más, sobre el total de personas de cada sexo - 2019</a:t>
            </a:r>
            <a:endParaRPr lang="es-ES" sz="1200"/>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49955799967806541"/>
          <c:w val="0.93355984179918239"/>
          <c:h val="0.381487556324412"/>
        </c:manualLayout>
      </c:layout>
      <c:barChart>
        <c:barDir val="col"/>
        <c:grouping val="clustered"/>
        <c:varyColors val="0"/>
        <c:ser>
          <c:idx val="0"/>
          <c:order val="0"/>
          <c:tx>
            <c:strRef>
              <c:f>'1_Población'!$H$349</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'1_Población'!$G$350:$G$352</c:f>
              <c:strCache>
                <c:ptCount val="3"/>
                <c:pt idx="0">
                  <c:v>MADRID</c:v>
                </c:pt>
                <c:pt idx="1">
                  <c:v>ESPAÑA</c:v>
                </c:pt>
                <c:pt idx="2">
                  <c:v>UE-28</c:v>
                </c:pt>
              </c:strCache>
            </c:strRef>
          </c:cat>
          <c:val>
            <c:numRef>
              <c:f>'1_Población'!$H$350:$H$352</c:f>
              <c:numCache>
                <c:formatCode>0.0%</c:formatCode>
                <c:ptCount val="3"/>
                <c:pt idx="0">
                  <c:v>0.23089570577461335</c:v>
                </c:pt>
                <c:pt idx="1">
                  <c:v>0.21493009025266244</c:v>
                </c:pt>
                <c:pt idx="2">
                  <c:v>0.21970283552779568</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'1_Población'!$I$349</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'1_Población'!$G$350:$G$352</c:f>
              <c:strCache>
                <c:ptCount val="3"/>
                <c:pt idx="0">
                  <c:v>MADRID</c:v>
                </c:pt>
                <c:pt idx="1">
                  <c:v>ESPAÑA</c:v>
                </c:pt>
                <c:pt idx="2">
                  <c:v>UE-28</c:v>
                </c:pt>
              </c:strCache>
            </c:strRef>
          </c:cat>
          <c:val>
            <c:numRef>
              <c:f>'1_Población'!$I$350:$I$352</c:f>
              <c:numCache>
                <c:formatCode>0.0%</c:formatCode>
                <c:ptCount val="3"/>
                <c:pt idx="0">
                  <c:v>0.17009449255774142</c:v>
                </c:pt>
                <c:pt idx="1">
                  <c:v>0.17145502201417315</c:v>
                </c:pt>
                <c:pt idx="2">
                  <c:v>0.17392994909860879</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168299448"/>
        <c:axId val="168299840"/>
      </c:barChart>
      <c:catAx>
        <c:axId val="16829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8299840"/>
        <c:crosses val="autoZero"/>
        <c:auto val="1"/>
        <c:lblAlgn val="ctr"/>
        <c:lblOffset val="100"/>
        <c:noMultiLvlLbl val="0"/>
      </c:catAx>
      <c:valAx>
        <c:axId val="168299840"/>
        <c:scaling>
          <c:orientation val="minMax"/>
        </c:scaling>
        <c:delete val="1"/>
        <c:axPos val="l"/>
        <c:numFmt formatCode="0.0%" sourceLinked="1"/>
        <c:majorTickMark val="none"/>
        <c:minorTickMark val="none"/>
        <c:tickLblPos val="nextTo"/>
        <c:crossAx val="1682994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200"/>
              <a:t>Porcentaje de población de 80 años o más, sobre el total de personas de cada sexo - 2019</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44427297681497746"/>
          <c:w val="0.93355984179918239"/>
          <c:h val="0.41539433063127912"/>
        </c:manualLayout>
      </c:layout>
      <c:barChart>
        <c:barDir val="col"/>
        <c:grouping val="clustered"/>
        <c:varyColors val="0"/>
        <c:ser>
          <c:idx val="0"/>
          <c:order val="0"/>
          <c:tx>
            <c:strRef>
              <c:f>'1_Población'!$I$386</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'1_Población'!$H$387:$H$389</c:f>
              <c:strCache>
                <c:ptCount val="3"/>
                <c:pt idx="0">
                  <c:v>MADRID</c:v>
                </c:pt>
                <c:pt idx="1">
                  <c:v>ESPAÑA</c:v>
                </c:pt>
                <c:pt idx="2">
                  <c:v>UE-28</c:v>
                </c:pt>
              </c:strCache>
            </c:strRef>
          </c:cat>
          <c:val>
            <c:numRef>
              <c:f>'1_Población'!$I$387:$I$389</c:f>
              <c:numCache>
                <c:formatCode>0.0%</c:formatCode>
                <c:ptCount val="3"/>
                <c:pt idx="0">
                  <c:v>8.9564846631532857E-2</c:v>
                </c:pt>
                <c:pt idx="1">
                  <c:v>7.5566820576239438E-2</c:v>
                </c:pt>
                <c:pt idx="2">
                  <c:v>6.944453005905972E-2</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'1_Población'!$J$386</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'1_Población'!$H$387:$H$389</c:f>
              <c:strCache>
                <c:ptCount val="3"/>
                <c:pt idx="0">
                  <c:v>MADRID</c:v>
                </c:pt>
                <c:pt idx="1">
                  <c:v>ESPAÑA</c:v>
                </c:pt>
                <c:pt idx="2">
                  <c:v>UE-28</c:v>
                </c:pt>
              </c:strCache>
            </c:strRef>
          </c:cat>
          <c:val>
            <c:numRef>
              <c:f>'1_Población'!$J$387:$J$389</c:f>
              <c:numCache>
                <c:formatCode>0.0%</c:formatCode>
                <c:ptCount val="3"/>
                <c:pt idx="0">
                  <c:v>5.370114477069745E-2</c:v>
                </c:pt>
                <c:pt idx="1">
                  <c:v>4.6371198382392689E-2</c:v>
                </c:pt>
                <c:pt idx="2">
                  <c:v>4.1559358948656748E-2</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168301408"/>
        <c:axId val="168301800"/>
      </c:barChart>
      <c:catAx>
        <c:axId val="1683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8301800"/>
        <c:crosses val="autoZero"/>
        <c:auto val="1"/>
        <c:lblAlgn val="ctr"/>
        <c:lblOffset val="100"/>
        <c:noMultiLvlLbl val="0"/>
      </c:catAx>
      <c:valAx>
        <c:axId val="168301800"/>
        <c:scaling>
          <c:orientation val="minMax"/>
        </c:scaling>
        <c:delete val="1"/>
        <c:axPos val="l"/>
        <c:numFmt formatCode="0.0%" sourceLinked="1"/>
        <c:majorTickMark val="none"/>
        <c:minorTickMark val="none"/>
        <c:tickLblPos val="nextTo"/>
        <c:crossAx val="1683014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Población de la ciudad de Madrid de 0 a 17 años sobre el total de la población</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0555555555555555E-2"/>
          <c:y val="0.34521653543307085"/>
          <c:w val="0.93888888888888888"/>
          <c:h val="0.54299285505978423"/>
        </c:manualLayout>
      </c:layout>
      <c:lineChart>
        <c:grouping val="standard"/>
        <c:varyColors val="0"/>
        <c:ser>
          <c:idx val="0"/>
          <c:order val="0"/>
          <c:tx>
            <c:strRef>
              <c:f>'1_Población'!$B$225</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'1_Población'!$A$226:$A$229</c:f>
              <c:numCache>
                <c:formatCode>General</c:formatCode>
                <c:ptCount val="4"/>
                <c:pt idx="0">
                  <c:v>2005</c:v>
                </c:pt>
                <c:pt idx="1">
                  <c:v>2010</c:v>
                </c:pt>
                <c:pt idx="2">
                  <c:v>2015</c:v>
                </c:pt>
                <c:pt idx="3">
                  <c:v>2019</c:v>
                </c:pt>
              </c:numCache>
            </c:numRef>
          </c:cat>
          <c:val>
            <c:numRef>
              <c:f>'1_Población'!$B$226:$B$229</c:f>
              <c:numCache>
                <c:formatCode>0.0%</c:formatCode>
                <c:ptCount val="4"/>
                <c:pt idx="0">
                  <c:v>0.1415145726269593</c:v>
                </c:pt>
                <c:pt idx="1">
                  <c:v>0.14655025850656914</c:v>
                </c:pt>
                <c:pt idx="2">
                  <c:v>0.14724210982077968</c:v>
                </c:pt>
                <c:pt idx="3">
                  <c:v>0.14573822161052891</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'1_Población'!$C$225</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'1_Población'!$A$226:$A$229</c:f>
              <c:numCache>
                <c:formatCode>General</c:formatCode>
                <c:ptCount val="4"/>
                <c:pt idx="0">
                  <c:v>2005</c:v>
                </c:pt>
                <c:pt idx="1">
                  <c:v>2010</c:v>
                </c:pt>
                <c:pt idx="2">
                  <c:v>2015</c:v>
                </c:pt>
                <c:pt idx="3">
                  <c:v>2019</c:v>
                </c:pt>
              </c:numCache>
            </c:numRef>
          </c:cat>
          <c:val>
            <c:numRef>
              <c:f>'1_Población'!$C$226:$C$229</c:f>
              <c:numCache>
                <c:formatCode>0.0%</c:formatCode>
                <c:ptCount val="4"/>
                <c:pt idx="0">
                  <c:v>0.1675219877076542</c:v>
                </c:pt>
                <c:pt idx="1">
                  <c:v>0.17345909005195431</c:v>
                </c:pt>
                <c:pt idx="2">
                  <c:v>0.17735624542567183</c:v>
                </c:pt>
                <c:pt idx="3">
                  <c:v>0.17504882732198668</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8303368"/>
        <c:axId val="168303760"/>
      </c:lineChart>
      <c:catAx>
        <c:axId val="1683033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8303760"/>
        <c:crosses val="autoZero"/>
        <c:auto val="1"/>
        <c:lblAlgn val="ctr"/>
        <c:lblOffset val="100"/>
        <c:noMultiLvlLbl val="0"/>
      </c:catAx>
      <c:valAx>
        <c:axId val="168303760"/>
        <c:scaling>
          <c:orientation val="minMax"/>
        </c:scaling>
        <c:delete val="1"/>
        <c:axPos val="l"/>
        <c:numFmt formatCode="0.0%" sourceLinked="1"/>
        <c:majorTickMark val="none"/>
        <c:minorTickMark val="none"/>
        <c:tickLblPos val="nextTo"/>
        <c:crossAx val="1683033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Población</a:t>
            </a:r>
            <a:r>
              <a:rPr lang="es-ES" sz="1200" baseline="0"/>
              <a:t> de 0 a 17 años sobre el total de la población, año 2019.</a:t>
            </a:r>
            <a:endParaRPr lang="es-ES" sz="1200"/>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38944444444444443"/>
          <c:w val="0.93355984179918239"/>
          <c:h val="0.50264763779527555"/>
        </c:manualLayout>
      </c:layout>
      <c:barChart>
        <c:barDir val="col"/>
        <c:grouping val="clustered"/>
        <c:varyColors val="0"/>
        <c:ser>
          <c:idx val="0"/>
          <c:order val="0"/>
          <c:tx>
            <c:strRef>
              <c:f>'1_Población'!$H$233</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'1_Población'!$G$234:$G$236</c:f>
              <c:strCache>
                <c:ptCount val="3"/>
                <c:pt idx="0">
                  <c:v>MADRID</c:v>
                </c:pt>
                <c:pt idx="1">
                  <c:v>ESPAÑA</c:v>
                </c:pt>
                <c:pt idx="2">
                  <c:v>EU-28</c:v>
                </c:pt>
              </c:strCache>
            </c:strRef>
          </c:cat>
          <c:val>
            <c:numRef>
              <c:f>'1_Población'!$H$234:$H$236</c:f>
              <c:numCache>
                <c:formatCode>0.0%</c:formatCode>
                <c:ptCount val="3"/>
                <c:pt idx="0">
                  <c:v>0.14573822161052891</c:v>
                </c:pt>
                <c:pt idx="1">
                  <c:v>0.16845518095979867</c:v>
                </c:pt>
                <c:pt idx="2">
                  <c:v>0.17796238402144529</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'1_Población'!$I$233</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'1_Población'!$G$234:$G$236</c:f>
              <c:strCache>
                <c:ptCount val="3"/>
                <c:pt idx="0">
                  <c:v>MADRID</c:v>
                </c:pt>
                <c:pt idx="1">
                  <c:v>ESPAÑA</c:v>
                </c:pt>
                <c:pt idx="2">
                  <c:v>EU-28</c:v>
                </c:pt>
              </c:strCache>
            </c:strRef>
          </c:cat>
          <c:val>
            <c:numRef>
              <c:f>'1_Población'!$I$234:$I$236</c:f>
              <c:numCache>
                <c:formatCode>0.0%</c:formatCode>
                <c:ptCount val="3"/>
                <c:pt idx="0">
                  <c:v>0.17504882732198668</c:v>
                </c:pt>
                <c:pt idx="1">
                  <c:v>0.18644753929577212</c:v>
                </c:pt>
                <c:pt idx="2">
                  <c:v>0.19617632354407558</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393023816"/>
        <c:axId val="393024208"/>
      </c:barChart>
      <c:catAx>
        <c:axId val="3930238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24208"/>
        <c:crosses val="autoZero"/>
        <c:auto val="1"/>
        <c:lblAlgn val="ctr"/>
        <c:lblOffset val="100"/>
        <c:noMultiLvlLbl val="0"/>
      </c:catAx>
      <c:valAx>
        <c:axId val="393024208"/>
        <c:scaling>
          <c:orientation val="minMax"/>
        </c:scaling>
        <c:delete val="1"/>
        <c:axPos val="l"/>
        <c:numFmt formatCode="0.0%" sourceLinked="1"/>
        <c:majorTickMark val="none"/>
        <c:minorTickMark val="none"/>
        <c:tickLblPos val="nextTo"/>
        <c:crossAx val="3930238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r>
              <a:rPr lang="es-ES" sz="1100"/>
              <a:t>Edad</a:t>
            </a:r>
            <a:r>
              <a:rPr lang="es-ES" sz="1100" baseline="0"/>
              <a:t> media al primer matrimonio ciudad de </a:t>
            </a:r>
            <a:r>
              <a:rPr lang="es-ES" sz="1100"/>
              <a:t>Madrid</a:t>
            </a:r>
          </a:p>
        </c:rich>
      </c:tx>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6.0075085973597446E-2"/>
          <c:y val="0.43332653296778884"/>
          <c:w val="0.92657489492115863"/>
          <c:h val="0.46226031373394161"/>
        </c:manualLayout>
      </c:layout>
      <c:lineChart>
        <c:grouping val="standard"/>
        <c:varyColors val="0"/>
        <c:ser>
          <c:idx val="0"/>
          <c:order val="0"/>
          <c:tx>
            <c:strRef>
              <c:f>'2_FenómenosDemográficos'!$B$6</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'2_FenómenosDemográficos'!$A$7:$A$9</c:f>
              <c:numCache>
                <c:formatCode>General</c:formatCode>
                <c:ptCount val="3"/>
                <c:pt idx="0">
                  <c:v>2014</c:v>
                </c:pt>
                <c:pt idx="1">
                  <c:v>2015</c:v>
                </c:pt>
                <c:pt idx="2">
                  <c:v>2016</c:v>
                </c:pt>
              </c:numCache>
            </c:numRef>
          </c:cat>
          <c:val>
            <c:numRef>
              <c:f>'2_FenómenosDemográficos'!$B$7:$B$9</c:f>
              <c:numCache>
                <c:formatCode>0.0</c:formatCode>
                <c:ptCount val="3"/>
                <c:pt idx="0">
                  <c:v>34.5</c:v>
                </c:pt>
                <c:pt idx="1">
                  <c:v>34.74</c:v>
                </c:pt>
                <c:pt idx="2">
                  <c:v>35.07</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'2_FenómenosDemográficos'!$C$6</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'2_FenómenosDemográficos'!$A$7:$A$9</c:f>
              <c:numCache>
                <c:formatCode>General</c:formatCode>
                <c:ptCount val="3"/>
                <c:pt idx="0">
                  <c:v>2014</c:v>
                </c:pt>
                <c:pt idx="1">
                  <c:v>2015</c:v>
                </c:pt>
                <c:pt idx="2">
                  <c:v>2016</c:v>
                </c:pt>
              </c:numCache>
            </c:numRef>
          </c:cat>
          <c:val>
            <c:numRef>
              <c:f>'2_FenómenosDemográficos'!$C$7:$C$9</c:f>
              <c:numCache>
                <c:formatCode>0.0</c:formatCode>
                <c:ptCount val="3"/>
                <c:pt idx="0">
                  <c:v>37.6</c:v>
                </c:pt>
                <c:pt idx="1">
                  <c:v>37.61</c:v>
                </c:pt>
                <c:pt idx="2">
                  <c:v>37.869999999999997</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3026168"/>
        <c:axId val="393026560"/>
      </c:lineChart>
      <c:catAx>
        <c:axId val="3930261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26560"/>
        <c:crosses val="autoZero"/>
        <c:auto val="1"/>
        <c:lblAlgn val="ctr"/>
        <c:lblOffset val="100"/>
        <c:noMultiLvlLbl val="0"/>
      </c:catAx>
      <c:valAx>
        <c:axId val="393026560"/>
        <c:scaling>
          <c:orientation val="minMax"/>
        </c:scaling>
        <c:delete val="1"/>
        <c:axPos val="l"/>
        <c:numFmt formatCode="0.0" sourceLinked="1"/>
        <c:majorTickMark val="none"/>
        <c:minorTickMark val="none"/>
        <c:tickLblPos val="nextTo"/>
        <c:crossAx val="3930261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Edad media a la maternidad al primer hijo</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'2_FenómenosDemográficos'!$B$117</c:f>
              <c:strCache>
                <c:ptCount val="1"/>
                <c:pt idx="0">
                  <c:v>MADRID</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Lbl>
              <c:idx val="0"/>
              <c:layout>
                <c:manualLayout>
                  <c:x val="-8.1683929380602857E-2"/>
                  <c:y val="-1.001149698879553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8A6-42D4-ADA1-96A3107A449D}"/>
                </c:ext>
                <c:ext xmlns:c15="http://schemas.microsoft.com/office/drawing/2012/chart" uri="{CE6537A1-D6FC-4f65-9D91-7224C49458BB}">
                  <c15:layout/>
                </c:ext>
              </c:extLst>
            </c:dLbl>
            <c:dLbl>
              <c:idx val="3"/>
              <c:layout>
                <c:manualLayout>
                  <c:x val="-9.1010672270117679E-3"/>
                  <c:y val="3.877223680373286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'2_FenómenosDemográficos'!$A$118:$A$122</c:f>
              <c:numCache>
                <c:formatCode>General</c:formatCode>
                <c:ptCount val="5"/>
                <c:pt idx="0">
                  <c:v>2014</c:v>
                </c:pt>
                <c:pt idx="1">
                  <c:v>2015</c:v>
                </c:pt>
                <c:pt idx="2">
                  <c:v>2016</c:v>
                </c:pt>
                <c:pt idx="3">
                  <c:v>2017</c:v>
                </c:pt>
                <c:pt idx="4">
                  <c:v>2018</c:v>
                </c:pt>
              </c:numCache>
            </c:numRef>
          </c:cat>
          <c:val>
            <c:numRef>
              <c:f>'2_FenómenosDemográficos'!$B$118:$B$122</c:f>
              <c:numCache>
                <c:formatCode>0.0</c:formatCode>
                <c:ptCount val="5"/>
                <c:pt idx="0">
                  <c:v>30.93</c:v>
                </c:pt>
                <c:pt idx="1">
                  <c:v>31.06</c:v>
                </c:pt>
                <c:pt idx="2">
                  <c:v>31.19</c:v>
                </c:pt>
                <c:pt idx="3">
                  <c:v>31.34</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'2_FenómenosDemográficos'!$C$117</c:f>
              <c:strCache>
                <c:ptCount val="1"/>
                <c:pt idx="0">
                  <c:v>ESPAÑA</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Lbl>
              <c:idx val="0"/>
              <c:layout>
                <c:manualLayout>
                  <c:x val="-8.2139602336032638E-2"/>
                  <c:y val="5.3821748408593162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8A6-42D4-ADA1-96A3107A449D}"/>
                </c:ext>
                <c:ext xmlns:c15="http://schemas.microsoft.com/office/drawing/2012/chart" uri="{CE6537A1-D6FC-4f65-9D91-7224C49458BB}">
                  <c15:layout/>
                </c:ext>
              </c:extLst>
            </c:dLbl>
            <c:dLbl>
              <c:idx val="3"/>
              <c:layout>
                <c:manualLayout>
                  <c:x val="-4.7154429569832748E-2"/>
                  <c:y val="4.7903707459181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'2_FenómenosDemográficos'!$A$118:$A$122</c:f>
              <c:numCache>
                <c:formatCode>General</c:formatCode>
                <c:ptCount val="5"/>
                <c:pt idx="0">
                  <c:v>2014</c:v>
                </c:pt>
                <c:pt idx="1">
                  <c:v>2015</c:v>
                </c:pt>
                <c:pt idx="2">
                  <c:v>2016</c:v>
                </c:pt>
                <c:pt idx="3">
                  <c:v>2017</c:v>
                </c:pt>
                <c:pt idx="4">
                  <c:v>2018</c:v>
                </c:pt>
              </c:numCache>
            </c:numRef>
          </c:cat>
          <c:val>
            <c:numRef>
              <c:f>'2_FenómenosDemográficos'!$C$118:$C$122</c:f>
              <c:numCache>
                <c:formatCode>0.0</c:formatCode>
                <c:ptCount val="5"/>
                <c:pt idx="0">
                  <c:v>30.55</c:v>
                </c:pt>
                <c:pt idx="1">
                  <c:v>30.69</c:v>
                </c:pt>
                <c:pt idx="2">
                  <c:v>30.8</c:v>
                </c:pt>
                <c:pt idx="3">
                  <c:v>30.9</c:v>
                </c:pt>
                <c:pt idx="4">
                  <c:v>31.02</c:v>
                </c:pt>
              </c:numCache>
            </c:numRef>
          </c:val>
          <c:smooth val="0"/>
          <c:extLst xmlns:c16r2="http://schemas.microsoft.com/office/drawing/2015/06/chart">
            <c:ext xmlns:c16="http://schemas.microsoft.com/office/drawing/2014/chart" uri="{C3380CC4-5D6E-409C-BE32-E72D297353CC}">
              <c16:uniqueId val="{00000001-08A6-42D4-ADA1-96A3107A449D}"/>
            </c:ext>
          </c:extLst>
        </c:ser>
        <c:ser>
          <c:idx val="2"/>
          <c:order val="2"/>
          <c:tx>
            <c:strRef>
              <c:f>'2_FenómenosDemográficos'!$D$117</c:f>
              <c:strCache>
                <c:ptCount val="1"/>
                <c:pt idx="0">
                  <c:v>EU-28</c:v>
                </c:pt>
              </c:strCache>
            </c:strRef>
          </c:tx>
          <c:spPr>
            <a:ln w="34925" cap="rnd">
              <a:solidFill>
                <a:schemeClr val="accent3"/>
              </a:solidFill>
              <a:round/>
            </a:ln>
            <a:effectLst>
              <a:outerShdw blurRad="57150" dist="19050" dir="5400000" algn="ctr" rotWithShape="0">
                <a:srgbClr val="000000">
                  <a:alpha val="63000"/>
                </a:srgbClr>
              </a:outerShdw>
            </a:effectLst>
          </c:spPr>
          <c:marker>
            <c:symbol val="squar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s>
            <c:dLbl>
              <c:idx val="0"/>
              <c:layout>
                <c:manualLayout>
                  <c:x val="-8.4611115285488217E-2"/>
                  <c:y val="7.5244017089971999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'2_FenómenosDemográficos'!$A$118:$A$122</c:f>
              <c:numCache>
                <c:formatCode>General</c:formatCode>
                <c:ptCount val="5"/>
                <c:pt idx="0">
                  <c:v>2014</c:v>
                </c:pt>
                <c:pt idx="1">
                  <c:v>2015</c:v>
                </c:pt>
                <c:pt idx="2">
                  <c:v>2016</c:v>
                </c:pt>
                <c:pt idx="3">
                  <c:v>2017</c:v>
                </c:pt>
                <c:pt idx="4">
                  <c:v>2018</c:v>
                </c:pt>
              </c:numCache>
            </c:numRef>
          </c:cat>
          <c:val>
            <c:numRef>
              <c:f>'2_FenómenosDemográficos'!$D$118:$D$122</c:f>
              <c:numCache>
                <c:formatCode>0.0</c:formatCode>
                <c:ptCount val="5"/>
                <c:pt idx="0">
                  <c:v>28.8</c:v>
                </c:pt>
                <c:pt idx="1">
                  <c:v>28.9</c:v>
                </c:pt>
                <c:pt idx="2">
                  <c:v>29</c:v>
                </c:pt>
                <c:pt idx="3">
                  <c:v>29.1</c:v>
                </c:pt>
              </c:numCache>
            </c:numRef>
          </c:val>
          <c:smooth val="0"/>
          <c:extLst xmlns:c16r2="http://schemas.microsoft.com/office/drawing/2015/06/chart">
            <c:ext xmlns:c16="http://schemas.microsoft.com/office/drawing/2014/chart" uri="{C3380CC4-5D6E-409C-BE32-E72D297353CC}">
              <c16:uniqueId val="{00000002-08A6-42D4-ADA1-96A3107A449D}"/>
            </c:ext>
          </c:extLst>
        </c:ser>
        <c:dLbls>
          <c:dLblPos val="t"/>
          <c:showLegendKey val="0"/>
          <c:showVal val="1"/>
          <c:showCatName val="0"/>
          <c:showSerName val="0"/>
          <c:showPercent val="0"/>
          <c:showBubbleSize val="0"/>
        </c:dLbls>
        <c:marker val="1"/>
        <c:smooth val="0"/>
        <c:axId val="393028128"/>
        <c:axId val="393028520"/>
      </c:lineChart>
      <c:catAx>
        <c:axId val="3930281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28520"/>
        <c:crosses val="autoZero"/>
        <c:auto val="1"/>
        <c:lblAlgn val="ctr"/>
        <c:lblOffset val="100"/>
        <c:noMultiLvlLbl val="0"/>
      </c:catAx>
      <c:valAx>
        <c:axId val="393028520"/>
        <c:scaling>
          <c:orientation val="minMax"/>
        </c:scaling>
        <c:delete val="1"/>
        <c:axPos val="l"/>
        <c:numFmt formatCode="0.0" sourceLinked="1"/>
        <c:majorTickMark val="none"/>
        <c:minorTickMark val="none"/>
        <c:tickLblPos val="nextTo"/>
        <c:crossAx val="3930281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 de población de 16 a 29 años, sobre el total de personas de cada sexo,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'1_Población'!$B$265</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'1_Población'!$A$266:$A$269</c:f>
              <c:numCache>
                <c:formatCode>General</c:formatCode>
                <c:ptCount val="4"/>
                <c:pt idx="0">
                  <c:v>2005</c:v>
                </c:pt>
                <c:pt idx="1">
                  <c:v>2010</c:v>
                </c:pt>
                <c:pt idx="2">
                  <c:v>2015</c:v>
                </c:pt>
                <c:pt idx="3">
                  <c:v>2019</c:v>
                </c:pt>
              </c:numCache>
            </c:numRef>
          </c:cat>
          <c:val>
            <c:numRef>
              <c:f>'1_Población'!$B$266:$B$269</c:f>
              <c:numCache>
                <c:formatCode>0.0%</c:formatCode>
                <c:ptCount val="4"/>
                <c:pt idx="0">
                  <c:v>0.17617370801122104</c:v>
                </c:pt>
                <c:pt idx="1">
                  <c:v>0.15543561667456998</c:v>
                </c:pt>
                <c:pt idx="2">
                  <c:v>0.13378640684263579</c:v>
                </c:pt>
                <c:pt idx="3">
                  <c:v>0.14147069139023055</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'1_Población'!$C$265</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'1_Población'!$A$266:$A$269</c:f>
              <c:numCache>
                <c:formatCode>General</c:formatCode>
                <c:ptCount val="4"/>
                <c:pt idx="0">
                  <c:v>2005</c:v>
                </c:pt>
                <c:pt idx="1">
                  <c:v>2010</c:v>
                </c:pt>
                <c:pt idx="2">
                  <c:v>2015</c:v>
                </c:pt>
                <c:pt idx="3">
                  <c:v>2019</c:v>
                </c:pt>
              </c:numCache>
            </c:numRef>
          </c:cat>
          <c:val>
            <c:numRef>
              <c:f>'1_Población'!$C$266:$C$269</c:f>
              <c:numCache>
                <c:formatCode>0.0%</c:formatCode>
                <c:ptCount val="4"/>
                <c:pt idx="0">
                  <c:v>0.20044049164724934</c:v>
                </c:pt>
                <c:pt idx="1">
                  <c:v>0.17241725402843294</c:v>
                </c:pt>
                <c:pt idx="2">
                  <c:v>0.14812767154144221</c:v>
                </c:pt>
                <c:pt idx="3">
                  <c:v>0.1555031692543542</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485328"/>
        <c:axId val="167485712"/>
      </c:lineChart>
      <c:catAx>
        <c:axId val="1674853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485712"/>
        <c:crosses val="autoZero"/>
        <c:auto val="1"/>
        <c:lblAlgn val="ctr"/>
        <c:lblOffset val="100"/>
        <c:noMultiLvlLbl val="0"/>
      </c:catAx>
      <c:valAx>
        <c:axId val="167485712"/>
        <c:scaling>
          <c:orientation val="minMax"/>
        </c:scaling>
        <c:delete val="1"/>
        <c:axPos val="l"/>
        <c:numFmt formatCode="0.0%" sourceLinked="1"/>
        <c:majorTickMark val="none"/>
        <c:minorTickMark val="none"/>
        <c:tickLblPos val="nextTo"/>
        <c:crossAx val="167485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'2_FenómenosDemográficos'!$M$137</c:f>
          <c:strCache>
            <c:ptCount val="1"/>
            <c:pt idx="0">
              <c:v>Esperanza de vida al nacer 2017</c:v>
            </c:pt>
          </c:strCache>
        </c:strRef>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0.11034755030621173"/>
          <c:y val="0.38944444444444443"/>
          <c:w val="0.88911548556430442"/>
          <c:h val="0.46744092752037947"/>
        </c:manualLayout>
      </c:layout>
      <c:barChart>
        <c:barDir val="col"/>
        <c:grouping val="clustered"/>
        <c:varyColors val="0"/>
        <c:ser>
          <c:idx val="0"/>
          <c:order val="0"/>
          <c:tx>
            <c:strRef>
              <c:f>'2_FenómenosDemográficos'!$L$139</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'2_FenómenosDemográficos'!$M$138:$O$138</c:f>
              <c:strCache>
                <c:ptCount val="3"/>
                <c:pt idx="0">
                  <c:v>MADRID</c:v>
                </c:pt>
                <c:pt idx="1">
                  <c:v>ESPAÑA</c:v>
                </c:pt>
                <c:pt idx="2">
                  <c:v>EU-28</c:v>
                </c:pt>
              </c:strCache>
            </c:strRef>
          </c:cat>
          <c:val>
            <c:numRef>
              <c:f>'2_FenómenosDemográficos'!$M$139:$O$139</c:f>
              <c:numCache>
                <c:formatCode>0.0</c:formatCode>
                <c:ptCount val="3"/>
                <c:pt idx="0">
                  <c:v>23.93</c:v>
                </c:pt>
                <c:pt idx="1">
                  <c:v>22.97</c:v>
                </c:pt>
                <c:pt idx="2">
                  <c:v>21.4</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'2_FenómenosDemográficos'!$L$140</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'2_FenómenosDemográficos'!$M$138:$O$138</c:f>
              <c:strCache>
                <c:ptCount val="3"/>
                <c:pt idx="0">
                  <c:v>MADRID</c:v>
                </c:pt>
                <c:pt idx="1">
                  <c:v>ESPAÑA</c:v>
                </c:pt>
                <c:pt idx="2">
                  <c:v>EU-28</c:v>
                </c:pt>
              </c:strCache>
            </c:strRef>
          </c:cat>
          <c:val>
            <c:numRef>
              <c:f>'2_FenómenosDemográficos'!$M$140:$O$140</c:f>
              <c:numCache>
                <c:formatCode>0.0</c:formatCode>
                <c:ptCount val="3"/>
                <c:pt idx="0">
                  <c:v>19.93</c:v>
                </c:pt>
                <c:pt idx="1">
                  <c:v>19.12</c:v>
                </c:pt>
                <c:pt idx="2">
                  <c:v>18.100000000000001</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axId val="393030088"/>
        <c:axId val="393080800"/>
      </c:barChart>
      <c:catAx>
        <c:axId val="3930300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0800"/>
        <c:crosses val="autoZero"/>
        <c:auto val="1"/>
        <c:lblAlgn val="ctr"/>
        <c:lblOffset val="100"/>
        <c:noMultiLvlLbl val="0"/>
      </c:catAx>
      <c:valAx>
        <c:axId val="393080800"/>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s-ES"/>
                  <a:t>Años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300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'2_FenómenosDemográficos'!$M$166</c:f>
          <c:strCache>
            <c:ptCount val="1"/>
            <c:pt idx="0">
              <c:v>Esperanza de vida a los 65 años (2017)</c:v>
            </c:pt>
          </c:strCache>
        </c:strRef>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0.11034755030621173"/>
          <c:y val="0.33378329597368439"/>
          <c:w val="0.86867005675730191"/>
          <c:h val="0.54614162348326856"/>
        </c:manualLayout>
      </c:layout>
      <c:barChart>
        <c:barDir val="col"/>
        <c:grouping val="clustered"/>
        <c:varyColors val="0"/>
        <c:ser>
          <c:idx val="0"/>
          <c:order val="0"/>
          <c:tx>
            <c:strRef>
              <c:f>'2_FenómenosDemográficos'!$L$168</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'2_FenómenosDemográficos'!$M$167:$O$167</c:f>
              <c:strCache>
                <c:ptCount val="3"/>
                <c:pt idx="0">
                  <c:v>MADRID</c:v>
                </c:pt>
                <c:pt idx="1">
                  <c:v>ESPAÑA</c:v>
                </c:pt>
                <c:pt idx="2">
                  <c:v>EU-28</c:v>
                </c:pt>
              </c:strCache>
            </c:strRef>
          </c:cat>
          <c:val>
            <c:numRef>
              <c:f>'2_FenómenosDemográficos'!$M$168:$O$168</c:f>
              <c:numCache>
                <c:formatCode>0.0</c:formatCode>
                <c:ptCount val="3"/>
                <c:pt idx="0">
                  <c:v>23.93</c:v>
                </c:pt>
                <c:pt idx="1">
                  <c:v>22.97</c:v>
                </c:pt>
                <c:pt idx="2">
                  <c:v>21.4</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'2_FenómenosDemográficos'!$L$169</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'2_FenómenosDemográficos'!$M$167:$O$167</c:f>
              <c:strCache>
                <c:ptCount val="3"/>
                <c:pt idx="0">
                  <c:v>MADRID</c:v>
                </c:pt>
                <c:pt idx="1">
                  <c:v>ESPAÑA</c:v>
                </c:pt>
                <c:pt idx="2">
                  <c:v>EU-28</c:v>
                </c:pt>
              </c:strCache>
            </c:strRef>
          </c:cat>
          <c:val>
            <c:numRef>
              <c:f>'2_FenómenosDemográficos'!$M$169:$O$169</c:f>
              <c:numCache>
                <c:formatCode>0.0</c:formatCode>
                <c:ptCount val="3"/>
                <c:pt idx="0">
                  <c:v>19.93</c:v>
                </c:pt>
                <c:pt idx="1">
                  <c:v>19.12</c:v>
                </c:pt>
                <c:pt idx="2">
                  <c:v>18.100000000000001</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393082368"/>
        <c:axId val="393082760"/>
      </c:barChart>
      <c:catAx>
        <c:axId val="3930823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2760"/>
        <c:crosses val="autoZero"/>
        <c:auto val="1"/>
        <c:lblAlgn val="ctr"/>
        <c:lblOffset val="100"/>
        <c:noMultiLvlLbl val="0"/>
      </c:catAx>
      <c:valAx>
        <c:axId val="393082760"/>
        <c:scaling>
          <c:orientation val="minMax"/>
          <c:max val="3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s-ES"/>
                  <a:t>Años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23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'2_FenómenosDemográficos'!$C$207</c:f>
          <c:strCache>
            <c:ptCount val="1"/>
            <c:pt idx="0">
              <c:v>Esperanza de vida en buena salud - 2017</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38944444444444443"/>
          <c:w val="0.93355984179918239"/>
          <c:h val="0.46568887194687941"/>
        </c:manualLayout>
      </c:layout>
      <c:barChart>
        <c:barDir val="col"/>
        <c:grouping val="clustered"/>
        <c:varyColors val="0"/>
        <c:ser>
          <c:idx val="0"/>
          <c:order val="0"/>
          <c:tx>
            <c:strRef>
              <c:f>'2_FenómenosDemográficos'!$C$208</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'2_FenómenosDemográficos'!$B$209:$B$211</c:f>
              <c:strCache>
                <c:ptCount val="3"/>
                <c:pt idx="0">
                  <c:v>MADRID</c:v>
                </c:pt>
                <c:pt idx="1">
                  <c:v>ESPAÑA</c:v>
                </c:pt>
                <c:pt idx="2">
                  <c:v>EU-28</c:v>
                </c:pt>
              </c:strCache>
            </c:strRef>
          </c:cat>
          <c:val>
            <c:numRef>
              <c:f>'2_FenómenosDemográficos'!$C$209:$C$211</c:f>
              <c:numCache>
                <c:formatCode>0.0</c:formatCode>
                <c:ptCount val="3"/>
                <c:pt idx="0">
                  <c:v>61.7</c:v>
                </c:pt>
                <c:pt idx="1">
                  <c:v>69.900000000000006</c:v>
                </c:pt>
                <c:pt idx="2">
                  <c:v>64</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'2_FenómenosDemográficos'!$D$208</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'2_FenómenosDemográficos'!$B$209:$B$211</c:f>
              <c:strCache>
                <c:ptCount val="3"/>
                <c:pt idx="0">
                  <c:v>MADRID</c:v>
                </c:pt>
                <c:pt idx="1">
                  <c:v>ESPAÑA</c:v>
                </c:pt>
                <c:pt idx="2">
                  <c:v>EU-28</c:v>
                </c:pt>
              </c:strCache>
            </c:strRef>
          </c:cat>
          <c:val>
            <c:numRef>
              <c:f>'2_FenómenosDemográficos'!$D$209:$D$211</c:f>
              <c:numCache>
                <c:formatCode>0.0</c:formatCode>
                <c:ptCount val="3"/>
                <c:pt idx="0">
                  <c:v>62.2</c:v>
                </c:pt>
                <c:pt idx="1">
                  <c:v>69</c:v>
                </c:pt>
                <c:pt idx="2">
                  <c:v>63.5</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393083544"/>
        <c:axId val="393083936"/>
      </c:barChart>
      <c:catAx>
        <c:axId val="393083544"/>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3936"/>
        <c:crosses val="autoZero"/>
        <c:auto val="1"/>
        <c:lblAlgn val="ctr"/>
        <c:lblOffset val="100"/>
        <c:noMultiLvlLbl val="0"/>
      </c:catAx>
      <c:valAx>
        <c:axId val="393083936"/>
        <c:scaling>
          <c:orientation val="minMax"/>
          <c:max val="70"/>
          <c:min val="40"/>
        </c:scaling>
        <c:delete val="1"/>
        <c:axPos val="l"/>
        <c:numFmt formatCode="0.0" sourceLinked="1"/>
        <c:majorTickMark val="out"/>
        <c:minorTickMark val="none"/>
        <c:tickLblPos val="nextTo"/>
        <c:crossAx val="3930835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'2_FenómenosDemográficos'!$B$92</c:f>
          <c:strCache>
            <c:ptCount val="1"/>
            <c:pt idx="0">
              <c:v>Índice sintético de fecundidad</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0555555555555555E-2"/>
          <c:y val="0.33804506989209393"/>
          <c:w val="0.93888888888888888"/>
          <c:h val="0.54114558978385319"/>
        </c:manualLayout>
      </c:layout>
      <c:lineChart>
        <c:grouping val="standard"/>
        <c:varyColors val="0"/>
        <c:ser>
          <c:idx val="0"/>
          <c:order val="0"/>
          <c:tx>
            <c:strRef>
              <c:f>'2_FenómenosDemográficos'!$B$95</c:f>
              <c:strCache>
                <c:ptCount val="1"/>
                <c:pt idx="0">
                  <c:v>MADRID</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'2_FenómenosDemográficos'!$A$96:$A$99</c:f>
              <c:numCache>
                <c:formatCode>General</c:formatCode>
                <c:ptCount val="4"/>
                <c:pt idx="0">
                  <c:v>2014</c:v>
                </c:pt>
                <c:pt idx="1">
                  <c:v>2015</c:v>
                </c:pt>
                <c:pt idx="2">
                  <c:v>2016</c:v>
                </c:pt>
                <c:pt idx="3">
                  <c:v>2017</c:v>
                </c:pt>
              </c:numCache>
            </c:numRef>
          </c:cat>
          <c:val>
            <c:numRef>
              <c:f>'2_FenómenosDemográficos'!$B$96:$B$99</c:f>
              <c:numCache>
                <c:formatCode>0.00</c:formatCode>
                <c:ptCount val="4"/>
                <c:pt idx="0">
                  <c:v>1.27</c:v>
                </c:pt>
                <c:pt idx="1">
                  <c:v>1.29</c:v>
                </c:pt>
                <c:pt idx="2">
                  <c:v>1.29</c:v>
                </c:pt>
                <c:pt idx="3">
                  <c:v>1.26</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'2_FenómenosDemográficos'!$C$95</c:f>
              <c:strCache>
                <c:ptCount val="1"/>
                <c:pt idx="0">
                  <c:v>ESPAÑA</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'2_FenómenosDemográficos'!$A$96:$A$99</c:f>
              <c:numCache>
                <c:formatCode>General</c:formatCode>
                <c:ptCount val="4"/>
                <c:pt idx="0">
                  <c:v>2014</c:v>
                </c:pt>
                <c:pt idx="1">
                  <c:v>2015</c:v>
                </c:pt>
                <c:pt idx="2">
                  <c:v>2016</c:v>
                </c:pt>
                <c:pt idx="3">
                  <c:v>2017</c:v>
                </c:pt>
              </c:numCache>
            </c:numRef>
          </c:cat>
          <c:val>
            <c:numRef>
              <c:f>'2_FenómenosDemográficos'!$C$96:$C$99</c:f>
              <c:numCache>
                <c:formatCode>0.00</c:formatCode>
                <c:ptCount val="4"/>
                <c:pt idx="0">
                  <c:v>1.32</c:v>
                </c:pt>
                <c:pt idx="1">
                  <c:v>1.33</c:v>
                </c:pt>
                <c:pt idx="2">
                  <c:v>1.34</c:v>
                </c:pt>
                <c:pt idx="3">
                  <c:v>1.31</c:v>
                </c:pt>
              </c:numCache>
            </c:numRef>
          </c:val>
          <c:smooth val="0"/>
          <c:extLst xmlns:c16r2="http://schemas.microsoft.com/office/drawing/2015/06/chart">
            <c:ext xmlns:c16="http://schemas.microsoft.com/office/drawing/2014/chart" uri="{C3380CC4-5D6E-409C-BE32-E72D297353CC}">
              <c16:uniqueId val="{00000001-08A6-42D4-ADA1-96A3107A449D}"/>
            </c:ext>
          </c:extLst>
        </c:ser>
        <c:ser>
          <c:idx val="2"/>
          <c:order val="2"/>
          <c:tx>
            <c:strRef>
              <c:f>'2_FenómenosDemográficos'!$D$95</c:f>
              <c:strCache>
                <c:ptCount val="1"/>
                <c:pt idx="0">
                  <c:v>EU-28</c:v>
                </c:pt>
              </c:strCache>
            </c:strRef>
          </c:tx>
          <c:spPr>
            <a:ln w="34925" cap="rnd">
              <a:solidFill>
                <a:schemeClr val="accent3"/>
              </a:solidFill>
              <a:round/>
            </a:ln>
            <a:effectLst>
              <a:outerShdw blurRad="57150" dist="19050" dir="5400000" algn="ctr" rotWithShape="0">
                <a:srgbClr val="000000">
                  <a:alpha val="63000"/>
                </a:srgbClr>
              </a:outerShdw>
            </a:effectLst>
          </c:spPr>
          <c:marker>
            <c:symbol val="squar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'2_FenómenosDemográficos'!$A$96:$A$99</c:f>
              <c:numCache>
                <c:formatCode>General</c:formatCode>
                <c:ptCount val="4"/>
                <c:pt idx="0">
                  <c:v>2014</c:v>
                </c:pt>
                <c:pt idx="1">
                  <c:v>2015</c:v>
                </c:pt>
                <c:pt idx="2">
                  <c:v>2016</c:v>
                </c:pt>
                <c:pt idx="3">
                  <c:v>2017</c:v>
                </c:pt>
              </c:numCache>
            </c:numRef>
          </c:cat>
          <c:val>
            <c:numRef>
              <c:f>'2_FenómenosDemográficos'!$D$96:$D$99</c:f>
              <c:numCache>
                <c:formatCode>0.00</c:formatCode>
                <c:ptCount val="4"/>
                <c:pt idx="0">
                  <c:v>1.58</c:v>
                </c:pt>
                <c:pt idx="1">
                  <c:v>1.58</c:v>
                </c:pt>
                <c:pt idx="2">
                  <c:v>1.6</c:v>
                </c:pt>
                <c:pt idx="3">
                  <c:v>1.59</c:v>
                </c:pt>
              </c:numCache>
            </c:numRef>
          </c:val>
          <c:smooth val="0"/>
          <c:extLst xmlns:c16r2="http://schemas.microsoft.com/office/drawing/2015/06/chart">
            <c:ext xmlns:c16="http://schemas.microsoft.com/office/drawing/2014/chart" uri="{C3380CC4-5D6E-409C-BE32-E72D297353CC}">
              <c16:uniqueId val="{00000002-08A6-42D4-ADA1-96A3107A449D}"/>
            </c:ext>
          </c:extLst>
        </c:ser>
        <c:dLbls>
          <c:dLblPos val="t"/>
          <c:showLegendKey val="0"/>
          <c:showVal val="1"/>
          <c:showCatName val="0"/>
          <c:showSerName val="0"/>
          <c:showPercent val="0"/>
          <c:showBubbleSize val="0"/>
        </c:dLbls>
        <c:marker val="1"/>
        <c:smooth val="0"/>
        <c:axId val="393085504"/>
        <c:axId val="393085896"/>
      </c:lineChart>
      <c:catAx>
        <c:axId val="393085504"/>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5896"/>
        <c:crosses val="autoZero"/>
        <c:auto val="1"/>
        <c:lblAlgn val="ctr"/>
        <c:lblOffset val="100"/>
        <c:noMultiLvlLbl val="0"/>
      </c:catAx>
      <c:valAx>
        <c:axId val="393085896"/>
        <c:scaling>
          <c:orientation val="minMax"/>
          <c:min val="0.5"/>
        </c:scaling>
        <c:delete val="1"/>
        <c:axPos val="l"/>
        <c:numFmt formatCode="0.00" sourceLinked="1"/>
        <c:majorTickMark val="out"/>
        <c:minorTickMark val="none"/>
        <c:tickLblPos val="nextTo"/>
        <c:crossAx val="39308550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100"/>
              <a:t>Porcentaje</a:t>
            </a:r>
            <a:r>
              <a:rPr lang="es-ES" sz="1100" baseline="0"/>
              <a:t> de matrimonios - 2018</a:t>
            </a:r>
            <a:endParaRPr lang="es-ES" sz="1100"/>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29401716608843864"/>
          <c:w val="0.93355984179918239"/>
          <c:h val="0.50085304464093017"/>
        </c:manualLayout>
      </c:layout>
      <c:barChart>
        <c:barDir val="col"/>
        <c:grouping val="clustered"/>
        <c:varyColors val="0"/>
        <c:ser>
          <c:idx val="0"/>
          <c:order val="0"/>
          <c:tx>
            <c:strRef>
              <c:f>'2_FenómenosDemográficos'!$B$51</c:f>
              <c:strCache>
                <c:ptCount val="1"/>
                <c:pt idx="0">
                  <c:v>MADRID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'2_FenómenosDemográficos'!$C$50:$E$50</c:f>
              <c:strCache>
                <c:ptCount val="3"/>
                <c:pt idx="0">
                  <c:v>Diferente sexo</c:v>
                </c:pt>
                <c:pt idx="1">
                  <c:v>Entre hombres</c:v>
                </c:pt>
                <c:pt idx="2">
                  <c:v>Entre mujeres</c:v>
                </c:pt>
              </c:strCache>
            </c:strRef>
          </c:cat>
          <c:val>
            <c:numRef>
              <c:f>'2_FenómenosDemográficos'!$C$51:$E$51</c:f>
              <c:numCache>
                <c:formatCode>0.0%</c:formatCode>
                <c:ptCount val="3"/>
                <c:pt idx="0">
                  <c:v>0.94894034858031262</c:v>
                </c:pt>
                <c:pt idx="1">
                  <c:v>2.8475574830210293E-2</c:v>
                </c:pt>
                <c:pt idx="2">
                  <c:v>2.2584076589477128E-2</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'2_FenómenosDemográficos'!$B$52</c:f>
              <c:strCache>
                <c:ptCount val="1"/>
                <c:pt idx="0">
                  <c:v>ESPAÑA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'2_FenómenosDemográficos'!$C$50:$E$50</c:f>
              <c:strCache>
                <c:ptCount val="3"/>
                <c:pt idx="0">
                  <c:v>Diferente sexo</c:v>
                </c:pt>
                <c:pt idx="1">
                  <c:v>Entre hombres</c:v>
                </c:pt>
                <c:pt idx="2">
                  <c:v>Entre mujeres</c:v>
                </c:pt>
              </c:strCache>
            </c:strRef>
          </c:cat>
          <c:val>
            <c:numRef>
              <c:f>'2_FenómenosDemográficos'!$C$52:$E$52</c:f>
              <c:numCache>
                <c:formatCode>0.0%</c:formatCode>
                <c:ptCount val="3"/>
                <c:pt idx="0">
                  <c:v>0.97094497443515715</c:v>
                </c:pt>
                <c:pt idx="1">
                  <c:v>1.4068121207782213E-2</c:v>
                </c:pt>
                <c:pt idx="2">
                  <c:v>1.4986904357060609E-2</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393087464"/>
        <c:axId val="393087856"/>
      </c:barChart>
      <c:catAx>
        <c:axId val="39308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087856"/>
        <c:crosses val="autoZero"/>
        <c:auto val="1"/>
        <c:lblAlgn val="ctr"/>
        <c:lblOffset val="100"/>
        <c:noMultiLvlLbl val="0"/>
      </c:catAx>
      <c:valAx>
        <c:axId val="393087856"/>
        <c:scaling>
          <c:orientation val="minMax"/>
        </c:scaling>
        <c:delete val="1"/>
        <c:axPos val="l"/>
        <c:numFmt formatCode="0.0%" sourceLinked="1"/>
        <c:majorTickMark val="none"/>
        <c:minorTickMark val="none"/>
        <c:tickLblPos val="nextTo"/>
        <c:crossAx val="3930874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Esperanza de vida al nacer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'2_FenómenosDemográficos'!$B$138</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'2_FenómenosDemográficos'!$A$139:$A$142</c:f>
              <c:numCache>
                <c:formatCode>General</c:formatCode>
                <c:ptCount val="4"/>
                <c:pt idx="0">
                  <c:v>2014</c:v>
                </c:pt>
                <c:pt idx="1">
                  <c:v>2015</c:v>
                </c:pt>
                <c:pt idx="2">
                  <c:v>2016</c:v>
                </c:pt>
                <c:pt idx="3">
                  <c:v>2017</c:v>
                </c:pt>
              </c:numCache>
            </c:numRef>
          </c:cat>
          <c:val>
            <c:numRef>
              <c:f>'2_FenómenosDemográficos'!$B$139:$B$142</c:f>
              <c:numCache>
                <c:formatCode>0.0</c:formatCode>
                <c:ptCount val="4"/>
                <c:pt idx="0">
                  <c:v>24.03</c:v>
                </c:pt>
                <c:pt idx="1">
                  <c:v>23.72</c:v>
                </c:pt>
                <c:pt idx="2">
                  <c:v>24.15</c:v>
                </c:pt>
                <c:pt idx="3">
                  <c:v>23.93</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'2_FenómenosDemográficos'!$C$138</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'2_FenómenosDemográficos'!$A$139:$A$142</c:f>
              <c:numCache>
                <c:formatCode>General</c:formatCode>
                <c:ptCount val="4"/>
                <c:pt idx="0">
                  <c:v>2014</c:v>
                </c:pt>
                <c:pt idx="1">
                  <c:v>2015</c:v>
                </c:pt>
                <c:pt idx="2">
                  <c:v>2016</c:v>
                </c:pt>
                <c:pt idx="3">
                  <c:v>2017</c:v>
                </c:pt>
              </c:numCache>
            </c:numRef>
          </c:cat>
          <c:val>
            <c:numRef>
              <c:f>'2_FenómenosDemográficos'!$C$139:$C$142</c:f>
              <c:numCache>
                <c:formatCode>0.0</c:formatCode>
                <c:ptCount val="4"/>
                <c:pt idx="0">
                  <c:v>19.86</c:v>
                </c:pt>
                <c:pt idx="1">
                  <c:v>19.559999999999999</c:v>
                </c:pt>
                <c:pt idx="2">
                  <c:v>19.96</c:v>
                </c:pt>
                <c:pt idx="3">
                  <c:v>19.93</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3700096"/>
        <c:axId val="393700488"/>
      </c:lineChart>
      <c:catAx>
        <c:axId val="393700096"/>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700488"/>
        <c:crosses val="autoZero"/>
        <c:auto val="1"/>
        <c:lblAlgn val="ctr"/>
        <c:lblOffset val="100"/>
        <c:noMultiLvlLbl val="0"/>
      </c:catAx>
      <c:valAx>
        <c:axId val="393700488"/>
        <c:scaling>
          <c:orientation val="minMax"/>
          <c:max val="40"/>
          <c:min val="0"/>
        </c:scaling>
        <c:delete val="1"/>
        <c:axPos val="l"/>
        <c:numFmt formatCode="0.0" sourceLinked="1"/>
        <c:majorTickMark val="out"/>
        <c:minorTickMark val="none"/>
        <c:tickLblPos val="nextTo"/>
        <c:crossAx val="3937000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Esperanza de vida a los 65 años de</a:t>
            </a:r>
            <a:r>
              <a:rPr lang="es-ES" sz="1200" baseline="0"/>
              <a:t> la población de la ciudad de Madrid</a:t>
            </a:r>
            <a:endParaRPr lang="es-ES" sz="1200"/>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0555555555555555E-2"/>
          <c:y val="0.46002160529501718"/>
          <c:w val="0.93888888888888888"/>
          <c:h val="0.4173281505155555"/>
        </c:manualLayout>
      </c:layout>
      <c:lineChart>
        <c:grouping val="standard"/>
        <c:varyColors val="0"/>
        <c:ser>
          <c:idx val="0"/>
          <c:order val="0"/>
          <c:tx>
            <c:strRef>
              <c:f>'2_FenómenosDemográficos'!$B$167</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'2_FenómenosDemográficos'!$A$168:$A$171</c:f>
              <c:numCache>
                <c:formatCode>General</c:formatCode>
                <c:ptCount val="4"/>
                <c:pt idx="0">
                  <c:v>2014</c:v>
                </c:pt>
                <c:pt idx="1">
                  <c:v>2015</c:v>
                </c:pt>
                <c:pt idx="2">
                  <c:v>2016</c:v>
                </c:pt>
                <c:pt idx="3">
                  <c:v>2017</c:v>
                </c:pt>
              </c:numCache>
            </c:numRef>
          </c:cat>
          <c:val>
            <c:numRef>
              <c:f>'2_FenómenosDemográficos'!$B$168:$B$171</c:f>
              <c:numCache>
                <c:formatCode>0.0</c:formatCode>
                <c:ptCount val="4"/>
                <c:pt idx="0">
                  <c:v>24.03</c:v>
                </c:pt>
                <c:pt idx="1">
                  <c:v>23.72</c:v>
                </c:pt>
                <c:pt idx="2">
                  <c:v>24.15</c:v>
                </c:pt>
                <c:pt idx="3">
                  <c:v>23.93</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'2_FenómenosDemográficos'!$C$167</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'2_FenómenosDemográficos'!$A$168:$A$171</c:f>
              <c:numCache>
                <c:formatCode>General</c:formatCode>
                <c:ptCount val="4"/>
                <c:pt idx="0">
                  <c:v>2014</c:v>
                </c:pt>
                <c:pt idx="1">
                  <c:v>2015</c:v>
                </c:pt>
                <c:pt idx="2">
                  <c:v>2016</c:v>
                </c:pt>
                <c:pt idx="3">
                  <c:v>2017</c:v>
                </c:pt>
              </c:numCache>
            </c:numRef>
          </c:cat>
          <c:val>
            <c:numRef>
              <c:f>'2_FenómenosDemográficos'!$C$168:$C$171</c:f>
              <c:numCache>
                <c:formatCode>0.0</c:formatCode>
                <c:ptCount val="4"/>
                <c:pt idx="0">
                  <c:v>19.86</c:v>
                </c:pt>
                <c:pt idx="1">
                  <c:v>19.559999999999999</c:v>
                </c:pt>
                <c:pt idx="2">
                  <c:v>19.96</c:v>
                </c:pt>
                <c:pt idx="3">
                  <c:v>19.93</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3702056"/>
        <c:axId val="393702448"/>
      </c:lineChart>
      <c:catAx>
        <c:axId val="393702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702448"/>
        <c:crosses val="autoZero"/>
        <c:auto val="1"/>
        <c:lblAlgn val="ctr"/>
        <c:lblOffset val="100"/>
        <c:noMultiLvlLbl val="0"/>
      </c:catAx>
      <c:valAx>
        <c:axId val="393702448"/>
        <c:scaling>
          <c:orientation val="minMax"/>
        </c:scaling>
        <c:delete val="1"/>
        <c:axPos val="l"/>
        <c:numFmt formatCode="0.0" sourceLinked="1"/>
        <c:majorTickMark val="none"/>
        <c:minorTickMark val="none"/>
        <c:tickLblPos val="nextTo"/>
        <c:crossAx val="3937020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 de población extranjera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'2_FenómenosDemográficos'!$B$235</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Lbl>
              <c:idx val="3"/>
              <c:layout/>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'2_FenómenosDemográficos'!$A$236:$A$239</c:f>
              <c:numCache>
                <c:formatCode>General</c:formatCode>
                <c:ptCount val="4"/>
                <c:pt idx="0">
                  <c:v>2005</c:v>
                </c:pt>
                <c:pt idx="1">
                  <c:v>2010</c:v>
                </c:pt>
                <c:pt idx="2">
                  <c:v>2015</c:v>
                </c:pt>
                <c:pt idx="3">
                  <c:v>2019</c:v>
                </c:pt>
              </c:numCache>
            </c:numRef>
          </c:cat>
          <c:val>
            <c:numRef>
              <c:f>'2_FenómenosDemográficos'!$B$236:$B$239</c:f>
              <c:numCache>
                <c:formatCode>0.0%</c:formatCode>
                <c:ptCount val="4"/>
                <c:pt idx="0">
                  <c:v>0.13745351127971392</c:v>
                </c:pt>
                <c:pt idx="1">
                  <c:v>0.16578925435760372</c:v>
                </c:pt>
                <c:pt idx="2">
                  <c:v>0.12021740863850637</c:v>
                </c:pt>
                <c:pt idx="3">
                  <c:v>0.1419515080105539</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'2_FenómenosDemográficos'!$C$235</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Lbl>
              <c:idx val="3"/>
              <c:layout/>
              <c:dLblPos val="b"/>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'2_FenómenosDemográficos'!$A$236:$A$239</c:f>
              <c:numCache>
                <c:formatCode>General</c:formatCode>
                <c:ptCount val="4"/>
                <c:pt idx="0">
                  <c:v>2005</c:v>
                </c:pt>
                <c:pt idx="1">
                  <c:v>2010</c:v>
                </c:pt>
                <c:pt idx="2">
                  <c:v>2015</c:v>
                </c:pt>
                <c:pt idx="3">
                  <c:v>2019</c:v>
                </c:pt>
              </c:numCache>
            </c:numRef>
          </c:cat>
          <c:val>
            <c:numRef>
              <c:f>'2_FenómenosDemográficos'!$C$236:$C$239</c:f>
              <c:numCache>
                <c:formatCode>0.0%</c:formatCode>
                <c:ptCount val="4"/>
                <c:pt idx="0">
                  <c:v>0.1490350223772175</c:v>
                </c:pt>
                <c:pt idx="1">
                  <c:v>0.18190094765708217</c:v>
                </c:pt>
                <c:pt idx="2">
                  <c:v>0.12125128894283765</c:v>
                </c:pt>
                <c:pt idx="3">
                  <c:v>0.13997375718029054</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3704016"/>
        <c:axId val="393704408"/>
      </c:lineChart>
      <c:catAx>
        <c:axId val="393704016"/>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704408"/>
        <c:crosses val="autoZero"/>
        <c:auto val="1"/>
        <c:lblAlgn val="ctr"/>
        <c:lblOffset val="100"/>
        <c:noMultiLvlLbl val="0"/>
      </c:catAx>
      <c:valAx>
        <c:axId val="393704408"/>
        <c:scaling>
          <c:orientation val="minMax"/>
          <c:max val="0.21000000000000002"/>
          <c:min val="7.0000000000000007E-2"/>
        </c:scaling>
        <c:delete val="1"/>
        <c:axPos val="l"/>
        <c:numFmt formatCode="0.0%" sourceLinked="1"/>
        <c:majorTickMark val="out"/>
        <c:minorTickMark val="none"/>
        <c:tickLblPos val="nextTo"/>
        <c:crossAx val="3937040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200"/>
              <a:t>Porcentaje de población extranjera 2019</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44037037037037036"/>
          <c:w val="0.93355984179918239"/>
          <c:h val="0.44709208223972002"/>
        </c:manualLayout>
      </c:layout>
      <c:barChart>
        <c:barDir val="col"/>
        <c:grouping val="clustered"/>
        <c:varyColors val="0"/>
        <c:ser>
          <c:idx val="0"/>
          <c:order val="0"/>
          <c:tx>
            <c:strRef>
              <c:f>'2_FenómenosDemográficos'!$K$244</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'2_FenómenosDemográficos'!$J$245:$J$246</c:f>
              <c:strCache>
                <c:ptCount val="2"/>
                <c:pt idx="0">
                  <c:v>MADRID</c:v>
                </c:pt>
                <c:pt idx="1">
                  <c:v>ESPAÑA</c:v>
                </c:pt>
              </c:strCache>
            </c:strRef>
          </c:cat>
          <c:val>
            <c:numRef>
              <c:f>'2_FenómenosDemográficos'!$K$245:$K$246</c:f>
              <c:numCache>
                <c:formatCode>0.0%</c:formatCode>
                <c:ptCount val="2"/>
                <c:pt idx="0">
                  <c:v>0.1419515080105539</c:v>
                </c:pt>
                <c:pt idx="1">
                  <c:v>0.10470412325843584</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'2_FenómenosDemográficos'!$L$244</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'2_FenómenosDemográficos'!$J$245:$J$246</c:f>
              <c:strCache>
                <c:ptCount val="2"/>
                <c:pt idx="0">
                  <c:v>MADRID</c:v>
                </c:pt>
                <c:pt idx="1">
                  <c:v>ESPAÑA</c:v>
                </c:pt>
              </c:strCache>
            </c:strRef>
          </c:cat>
          <c:val>
            <c:numRef>
              <c:f>'2_FenómenosDemográficos'!$L$245:$L$246</c:f>
              <c:numCache>
                <c:formatCode>0.0%</c:formatCode>
                <c:ptCount val="2"/>
                <c:pt idx="0">
                  <c:v>0.13997375718029054</c:v>
                </c:pt>
                <c:pt idx="1">
                  <c:v>0.109193128030139</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393705976"/>
        <c:axId val="393706368"/>
      </c:barChart>
      <c:catAx>
        <c:axId val="39370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706368"/>
        <c:crosses val="autoZero"/>
        <c:auto val="1"/>
        <c:lblAlgn val="ctr"/>
        <c:lblOffset val="100"/>
        <c:noMultiLvlLbl val="0"/>
      </c:catAx>
      <c:valAx>
        <c:axId val="393706368"/>
        <c:scaling>
          <c:orientation val="minMax"/>
        </c:scaling>
        <c:delete val="1"/>
        <c:axPos val="l"/>
        <c:numFmt formatCode="0.0%" sourceLinked="1"/>
        <c:majorTickMark val="none"/>
        <c:minorTickMark val="none"/>
        <c:tickLblPos val="nextTo"/>
        <c:crossAx val="3937059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Saldo Migratorio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'2_FenómenosDemográficos'!$B$264</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Lbl>
              <c:idx val="0"/>
              <c:layout/>
              <c:dLblPos val="b"/>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'2_FenómenosDemográficos'!$A$265:$A$268</c:f>
              <c:numCache>
                <c:formatCode>General</c:formatCode>
                <c:ptCount val="4"/>
                <c:pt idx="0">
                  <c:v>2005</c:v>
                </c:pt>
                <c:pt idx="1">
                  <c:v>2010</c:v>
                </c:pt>
                <c:pt idx="2">
                  <c:v>2015</c:v>
                </c:pt>
                <c:pt idx="3">
                  <c:v>2018</c:v>
                </c:pt>
              </c:numCache>
            </c:numRef>
          </c:cat>
          <c:val>
            <c:numRef>
              <c:f>'2_FenómenosDemográficos'!$B$265:$B$268</c:f>
              <c:numCache>
                <c:formatCode>#,##0</c:formatCode>
                <c:ptCount val="4"/>
                <c:pt idx="0">
                  <c:v>15280</c:v>
                </c:pt>
                <c:pt idx="1">
                  <c:v>7624</c:v>
                </c:pt>
                <c:pt idx="2">
                  <c:v>27062</c:v>
                </c:pt>
                <c:pt idx="3">
                  <c:v>40201</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'2_FenómenosDemográficos'!$C$264</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Lbl>
              <c:idx val="0"/>
              <c:layout/>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8A6-42D4-ADA1-96A3107A449D}"/>
                </c:ext>
                <c:ext xmlns:c15="http://schemas.microsoft.com/office/drawing/2012/chart" uri="{CE6537A1-D6FC-4f65-9D91-7224C49458BB}">
                  <c15:layout/>
                </c:ext>
              </c:extLst>
            </c:dLbl>
            <c:dLbl>
              <c:idx val="1"/>
              <c:layout>
                <c:manualLayout>
                  <c:x val="-4.8195538057742779E-3"/>
                  <c:y val="1.928258967629046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0C2-4CD1-92A6-86C3BC1E6AA8}"/>
                </c:ext>
                <c:ext xmlns:c15="http://schemas.microsoft.com/office/drawing/2012/chart" uri="{CE6537A1-D6FC-4f65-9D91-7224C49458BB}">
                  <c15:layout/>
                </c:ext>
              </c:extLst>
            </c:dLbl>
            <c:dLbl>
              <c:idx val="2"/>
              <c:layout>
                <c:manualLayout>
                  <c:x val="-3.8298775153105966E-2"/>
                  <c:y val="5.631962671332749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0C2-4CD1-92A6-86C3BC1E6AA8}"/>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'2_FenómenosDemográficos'!$A$265:$A$268</c:f>
              <c:numCache>
                <c:formatCode>General</c:formatCode>
                <c:ptCount val="4"/>
                <c:pt idx="0">
                  <c:v>2005</c:v>
                </c:pt>
                <c:pt idx="1">
                  <c:v>2010</c:v>
                </c:pt>
                <c:pt idx="2">
                  <c:v>2015</c:v>
                </c:pt>
                <c:pt idx="3">
                  <c:v>2018</c:v>
                </c:pt>
              </c:numCache>
            </c:numRef>
          </c:cat>
          <c:val>
            <c:numRef>
              <c:f>'2_FenómenosDemográficos'!$C$265:$C$268</c:f>
              <c:numCache>
                <c:formatCode>#,##0</c:formatCode>
                <c:ptCount val="4"/>
                <c:pt idx="0">
                  <c:v>15627</c:v>
                </c:pt>
                <c:pt idx="1">
                  <c:v>4159</c:v>
                </c:pt>
                <c:pt idx="2">
                  <c:v>25468</c:v>
                </c:pt>
                <c:pt idx="3">
                  <c:v>35896</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3982728"/>
        <c:axId val="393983120"/>
      </c:lineChart>
      <c:catAx>
        <c:axId val="393982728"/>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983120"/>
        <c:crosses val="autoZero"/>
        <c:auto val="1"/>
        <c:lblAlgn val="ctr"/>
        <c:lblOffset val="100"/>
        <c:noMultiLvlLbl val="0"/>
      </c:catAx>
      <c:valAx>
        <c:axId val="393983120"/>
        <c:scaling>
          <c:orientation val="minMax"/>
        </c:scaling>
        <c:delete val="1"/>
        <c:axPos val="l"/>
        <c:numFmt formatCode="#,##0" sourceLinked="1"/>
        <c:majorTickMark val="out"/>
        <c:minorTickMark val="none"/>
        <c:tickLblPos val="nextTo"/>
        <c:crossAx val="3939827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 de población de 3 a 15 años sobre el total de personas de cada sexo,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182503770739065E-2"/>
          <c:y val="0.41985101393295626"/>
          <c:w val="0.93363499245852188"/>
          <c:h val="0.46328622961140004"/>
        </c:manualLayout>
      </c:layout>
      <c:lineChart>
        <c:grouping val="standard"/>
        <c:varyColors val="0"/>
        <c:ser>
          <c:idx val="0"/>
          <c:order val="0"/>
          <c:tx>
            <c:strRef>
              <c:f>'1_Población'!$B$302</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'1_Población'!$A$303:$A$306</c:f>
              <c:numCache>
                <c:formatCode>General</c:formatCode>
                <c:ptCount val="4"/>
                <c:pt idx="0">
                  <c:v>2005</c:v>
                </c:pt>
                <c:pt idx="1">
                  <c:v>2010</c:v>
                </c:pt>
                <c:pt idx="2">
                  <c:v>2015</c:v>
                </c:pt>
                <c:pt idx="3">
                  <c:v>2019</c:v>
                </c:pt>
              </c:numCache>
            </c:numRef>
          </c:cat>
          <c:val>
            <c:numRef>
              <c:f>'1_Población'!$B$303:$B$306</c:f>
              <c:numCache>
                <c:formatCode>0.0%</c:formatCode>
                <c:ptCount val="4"/>
                <c:pt idx="0">
                  <c:v>9.8920967239414459E-2</c:v>
                </c:pt>
                <c:pt idx="1">
                  <c:v>0.10192639852854536</c:v>
                </c:pt>
                <c:pt idx="2">
                  <c:v>0.10696914411117497</c:v>
                </c:pt>
                <c:pt idx="3">
                  <c:v>0.10622093036583326</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'1_Población'!$C$302</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'1_Población'!$A$303:$A$306</c:f>
              <c:numCache>
                <c:formatCode>General</c:formatCode>
                <c:ptCount val="4"/>
                <c:pt idx="0">
                  <c:v>2005</c:v>
                </c:pt>
                <c:pt idx="1">
                  <c:v>2010</c:v>
                </c:pt>
                <c:pt idx="2">
                  <c:v>2015</c:v>
                </c:pt>
                <c:pt idx="3">
                  <c:v>2019</c:v>
                </c:pt>
              </c:numCache>
            </c:numRef>
          </c:cat>
          <c:val>
            <c:numRef>
              <c:f>'1_Población'!$C$303:$C$306</c:f>
              <c:numCache>
                <c:formatCode>0.0%</c:formatCode>
                <c:ptCount val="4"/>
                <c:pt idx="0">
                  <c:v>0.11679342500055415</c:v>
                </c:pt>
                <c:pt idx="1">
                  <c:v>0.12017664561121777</c:v>
                </c:pt>
                <c:pt idx="2">
                  <c:v>0.12845226275754054</c:v>
                </c:pt>
                <c:pt idx="3">
                  <c:v>0.12772732711096269</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319768"/>
        <c:axId val="167346648"/>
      </c:lineChart>
      <c:catAx>
        <c:axId val="16731976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346648"/>
        <c:crosses val="autoZero"/>
        <c:auto val="1"/>
        <c:lblAlgn val="ctr"/>
        <c:lblOffset val="100"/>
        <c:noMultiLvlLbl val="0"/>
      </c:catAx>
      <c:valAx>
        <c:axId val="167346648"/>
        <c:scaling>
          <c:orientation val="minMax"/>
        </c:scaling>
        <c:delete val="1"/>
        <c:axPos val="l"/>
        <c:numFmt formatCode="0.0%" sourceLinked="1"/>
        <c:majorTickMark val="none"/>
        <c:minorTickMark val="none"/>
        <c:tickLblPos val="nextTo"/>
        <c:crossAx val="1673197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r>
              <a:rPr lang="es-ES" sz="1100"/>
              <a:t>Saldo Migratorio 2018</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38944444444444443"/>
          <c:w val="0.93355984179918239"/>
          <c:h val="0.49801800816564595"/>
        </c:manualLayout>
      </c:layout>
      <c:barChart>
        <c:barDir val="col"/>
        <c:grouping val="clustered"/>
        <c:varyColors val="0"/>
        <c:ser>
          <c:idx val="0"/>
          <c:order val="0"/>
          <c:tx>
            <c:strRef>
              <c:f>'2_FenómenosDemográficos'!$J$274</c:f>
              <c:strCache>
                <c:ptCount val="1"/>
                <c:pt idx="0">
                  <c:v>Mujeres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'2_FenómenosDemográficos'!$I$275:$I$276</c:f>
              <c:strCache>
                <c:ptCount val="2"/>
                <c:pt idx="0">
                  <c:v>MADRID</c:v>
                </c:pt>
                <c:pt idx="1">
                  <c:v>ESPAÑA</c:v>
                </c:pt>
              </c:strCache>
            </c:strRef>
          </c:cat>
          <c:val>
            <c:numRef>
              <c:f>'2_FenómenosDemográficos'!$J$275:$J$276</c:f>
              <c:numCache>
                <c:formatCode>#,##0</c:formatCode>
                <c:ptCount val="2"/>
                <c:pt idx="0">
                  <c:v>40201</c:v>
                </c:pt>
                <c:pt idx="1">
                  <c:v>66466</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'2_FenómenosDemográficos'!$K$274</c:f>
              <c:strCache>
                <c:ptCount val="1"/>
                <c:pt idx="0">
                  <c:v>Hombres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'2_FenómenosDemográficos'!$I$275:$I$276</c:f>
              <c:strCache>
                <c:ptCount val="2"/>
                <c:pt idx="0">
                  <c:v>MADRID</c:v>
                </c:pt>
                <c:pt idx="1">
                  <c:v>ESPAÑA</c:v>
                </c:pt>
              </c:strCache>
            </c:strRef>
          </c:cat>
          <c:val>
            <c:numRef>
              <c:f>'2_FenómenosDemográficos'!$K$275:$K$276</c:f>
              <c:numCache>
                <c:formatCode>#,##0</c:formatCode>
                <c:ptCount val="2"/>
                <c:pt idx="0">
                  <c:v>35896</c:v>
                </c:pt>
                <c:pt idx="1">
                  <c:v>50640</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219"/>
        <c:overlap val="-27"/>
        <c:axId val="393984688"/>
        <c:axId val="393985080"/>
      </c:barChart>
      <c:catAx>
        <c:axId val="3939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985080"/>
        <c:crosses val="autoZero"/>
        <c:auto val="1"/>
        <c:lblAlgn val="ctr"/>
        <c:lblOffset val="100"/>
        <c:noMultiLvlLbl val="0"/>
      </c:catAx>
      <c:valAx>
        <c:axId val="393985080"/>
        <c:scaling>
          <c:orientation val="minMax"/>
        </c:scaling>
        <c:delete val="1"/>
        <c:axPos val="l"/>
        <c:numFmt formatCode="#,##0" sourceLinked="1"/>
        <c:majorTickMark val="none"/>
        <c:minorTickMark val="none"/>
        <c:tickLblPos val="nextTo"/>
        <c:crossAx val="3939846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'2_FenómenosDemográficos'!$B$2</c:f>
          <c:strCache>
            <c:ptCount val="1"/>
            <c:pt idx="0">
              <c:v>Edad media al primer matrimonio</c:v>
            </c:pt>
          </c:strCache>
        </c:strRef>
      </c:tx>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9.6553543307086612E-2"/>
          <c:y val="0.38944444444444443"/>
          <c:w val="0.82022650918635176"/>
          <c:h val="0.50264763779527555"/>
        </c:manualLayout>
      </c:layout>
      <c:barChart>
        <c:barDir val="col"/>
        <c:grouping val="clustered"/>
        <c:varyColors val="0"/>
        <c:ser>
          <c:idx val="0"/>
          <c:order val="0"/>
          <c:tx>
            <c:strRef>
              <c:f>'2_FenómenosDemográficos'!$H$14</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'2_FenómenosDemográficos'!$G$15:$G$16</c:f>
              <c:strCache>
                <c:ptCount val="2"/>
                <c:pt idx="0">
                  <c:v>MADRID 2016</c:v>
                </c:pt>
                <c:pt idx="1">
                  <c:v>ESPAÑA 2016</c:v>
                </c:pt>
              </c:strCache>
            </c:strRef>
          </c:cat>
          <c:val>
            <c:numRef>
              <c:f>'2_FenómenosDemográficos'!$H$15:$H$16</c:f>
              <c:numCache>
                <c:formatCode>0.0</c:formatCode>
                <c:ptCount val="2"/>
                <c:pt idx="0">
                  <c:v>35.07</c:v>
                </c:pt>
                <c:pt idx="1">
                  <c:v>32.93</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'2_FenómenosDemográficos'!$I$14</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'2_FenómenosDemográficos'!$G$15:$G$16</c:f>
              <c:strCache>
                <c:ptCount val="2"/>
                <c:pt idx="0">
                  <c:v>MADRID 2016</c:v>
                </c:pt>
                <c:pt idx="1">
                  <c:v>ESPAÑA 2016</c:v>
                </c:pt>
              </c:strCache>
            </c:strRef>
          </c:cat>
          <c:val>
            <c:numRef>
              <c:f>'2_FenómenosDemográficos'!$I$15:$I$16</c:f>
              <c:numCache>
                <c:formatCode>0.0</c:formatCode>
                <c:ptCount val="2"/>
                <c:pt idx="0">
                  <c:v>37.869999999999997</c:v>
                </c:pt>
                <c:pt idx="1">
                  <c:v>35.04</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393986648"/>
        <c:axId val="393987040"/>
      </c:barChart>
      <c:catAx>
        <c:axId val="393986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987040"/>
        <c:crosses val="autoZero"/>
        <c:auto val="1"/>
        <c:lblAlgn val="ctr"/>
        <c:lblOffset val="100"/>
        <c:noMultiLvlLbl val="0"/>
      </c:catAx>
      <c:valAx>
        <c:axId val="393987040"/>
        <c:scaling>
          <c:orientation val="minMax"/>
        </c:scaling>
        <c:delete val="1"/>
        <c:axPos val="l"/>
        <c:numFmt formatCode="0.0" sourceLinked="1"/>
        <c:majorTickMark val="none"/>
        <c:minorTickMark val="none"/>
        <c:tickLblPos val="nextTo"/>
        <c:crossAx val="3939866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Tasa de Natalidad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'2_FenómenosDemográficos'!$B$76</c:f>
              <c:strCache>
                <c:ptCount val="1"/>
                <c:pt idx="0">
                  <c:v>MADRID</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Lbl>
              <c:idx val="0"/>
              <c:layout>
                <c:manualLayout>
                  <c:x val="-8.9718503937007879E-2"/>
                  <c:y val="1.31364551037112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8A6-42D4-ADA1-96A3107A449D}"/>
                </c:ext>
                <c:ext xmlns:c15="http://schemas.microsoft.com/office/drawing/2012/chart" uri="{CE6537A1-D6FC-4f65-9D91-7224C49458BB}">
                  <c15:layout/>
                </c:ext>
              </c:extLst>
            </c:dLbl>
            <c:dLbl>
              <c:idx val="1"/>
              <c:layout>
                <c:manualLayout>
                  <c:x val="-4.9263998250218724E-2"/>
                  <c:y val="5.202834201775467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258F-4736-B852-81B211E9B2EE}"/>
                </c:ext>
                <c:ext xmlns:c15="http://schemas.microsoft.com/office/drawing/2012/chart" uri="{CE6537A1-D6FC-4f65-9D91-7224C49458BB}">
                  <c15:layout/>
                </c:ext>
              </c:extLst>
            </c:dLbl>
            <c:dLbl>
              <c:idx val="3"/>
              <c:layout>
                <c:manualLayout>
                  <c:x val="-9.1010672270117679E-3"/>
                  <c:y val="3.877223680373286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'2_FenómenosDemográficos'!$A$77:$A$80</c:f>
              <c:numCache>
                <c:formatCode>General</c:formatCode>
                <c:ptCount val="4"/>
                <c:pt idx="0">
                  <c:v>2005</c:v>
                </c:pt>
                <c:pt idx="1">
                  <c:v>2010</c:v>
                </c:pt>
                <c:pt idx="2">
                  <c:v>2015</c:v>
                </c:pt>
                <c:pt idx="3">
                  <c:v>2018</c:v>
                </c:pt>
              </c:numCache>
            </c:numRef>
          </c:cat>
          <c:val>
            <c:numRef>
              <c:f>'2_FenómenosDemográficos'!$B$77:$B$80</c:f>
              <c:numCache>
                <c:formatCode>0.00</c:formatCode>
                <c:ptCount val="4"/>
                <c:pt idx="0">
                  <c:v>10.274266731614373</c:v>
                </c:pt>
                <c:pt idx="1">
                  <c:v>10.383895872014136</c:v>
                </c:pt>
                <c:pt idx="2">
                  <c:v>9.7365014731105219</c:v>
                </c:pt>
                <c:pt idx="3">
                  <c:v>8.6537727706778131</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'2_FenómenosDemográficos'!$C$76</c:f>
              <c:strCache>
                <c:ptCount val="1"/>
                <c:pt idx="0">
                  <c:v>ESPAÑA</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Lbl>
              <c:idx val="0"/>
              <c:layout>
                <c:manualLayout>
                  <c:x val="-9.0024715660542459E-2"/>
                  <c:y val="-5.94326357181806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8A6-42D4-ADA1-96A3107A449D}"/>
                </c:ext>
                <c:ext xmlns:c15="http://schemas.microsoft.com/office/drawing/2012/chart" uri="{CE6537A1-D6FC-4f65-9D91-7224C49458BB}">
                  <c15:layout/>
                </c:ext>
              </c:extLst>
            </c:dLbl>
            <c:dLbl>
              <c:idx val="1"/>
              <c:layout>
                <c:manualLayout>
                  <c:x val="-4.9263998250218724E-2"/>
                  <c:y val="9.79863883836577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258F-4736-B852-81B211E9B2EE}"/>
                </c:ext>
                <c:ext xmlns:c15="http://schemas.microsoft.com/office/drawing/2012/chart" uri="{CE6537A1-D6FC-4f65-9D91-7224C49458BB}">
                  <c15:layout/>
                </c:ext>
              </c:extLst>
            </c:dLbl>
            <c:dLbl>
              <c:idx val="3"/>
              <c:layout>
                <c:manualLayout>
                  <c:x val="-9.1010672270117679E-3"/>
                  <c:y val="7.5240594925630056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'2_FenómenosDemográficos'!$A$77:$A$80</c:f>
              <c:numCache>
                <c:formatCode>General</c:formatCode>
                <c:ptCount val="4"/>
                <c:pt idx="0">
                  <c:v>2005</c:v>
                </c:pt>
                <c:pt idx="1">
                  <c:v>2010</c:v>
                </c:pt>
                <c:pt idx="2">
                  <c:v>2015</c:v>
                </c:pt>
                <c:pt idx="3">
                  <c:v>2018</c:v>
                </c:pt>
              </c:numCache>
            </c:numRef>
          </c:cat>
          <c:val>
            <c:numRef>
              <c:f>'2_FenómenosDemográficos'!$C$77:$C$80</c:f>
              <c:numCache>
                <c:formatCode>0.00</c:formatCode>
                <c:ptCount val="4"/>
                <c:pt idx="0">
                  <c:v>10.573260999629778</c:v>
                </c:pt>
                <c:pt idx="1">
                  <c:v>10.348029161674486</c:v>
                </c:pt>
                <c:pt idx="2">
                  <c:v>9.0143822174415096</c:v>
                </c:pt>
                <c:pt idx="3">
                  <c:v>7.9784508607969782</c:v>
                </c:pt>
              </c:numCache>
            </c:numRef>
          </c:val>
          <c:smooth val="0"/>
          <c:extLst xmlns:c16r2="http://schemas.microsoft.com/office/drawing/2015/06/chart">
            <c:ext xmlns:c16="http://schemas.microsoft.com/office/drawing/2014/chart" uri="{C3380CC4-5D6E-409C-BE32-E72D297353CC}">
              <c16:uniqueId val="{00000001-08A6-42D4-ADA1-96A3107A449D}"/>
            </c:ext>
          </c:extLst>
        </c:ser>
        <c:ser>
          <c:idx val="2"/>
          <c:order val="2"/>
          <c:tx>
            <c:strRef>
              <c:f>'2_FenómenosDemográficos'!$D$76</c:f>
              <c:strCache>
                <c:ptCount val="1"/>
                <c:pt idx="0">
                  <c:v>EU-28</c:v>
                </c:pt>
              </c:strCache>
            </c:strRef>
          </c:tx>
          <c:spPr>
            <a:ln w="34925" cap="rnd">
              <a:solidFill>
                <a:schemeClr val="accent3"/>
              </a:solidFill>
              <a:round/>
            </a:ln>
            <a:effectLst>
              <a:outerShdw blurRad="57150" dist="19050" dir="5400000" algn="ctr" rotWithShape="0">
                <a:srgbClr val="000000">
                  <a:alpha val="63000"/>
                </a:srgbClr>
              </a:outerShdw>
            </a:effectLst>
          </c:spPr>
          <c:marker>
            <c:symbol val="squar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dLbls>
            <c:dLbl>
              <c:idx val="0"/>
              <c:layout>
                <c:manualLayout>
                  <c:x val="-9.2496281714785647E-2"/>
                  <c:y val="-2.33731772891466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8A6-42D4-ADA1-96A3107A449D}"/>
                </c:ext>
                <c:ext xmlns:c15="http://schemas.microsoft.com/office/drawing/2012/chart" uri="{CE6537A1-D6FC-4f65-9D91-7224C49458BB}">
                  <c15:layout/>
                </c:ext>
              </c:extLst>
            </c:dLbl>
            <c:dLbl>
              <c:idx val="1"/>
              <c:layout/>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258F-4736-B852-81B211E9B2EE}"/>
                </c:ext>
                <c:ext xmlns:c15="http://schemas.microsoft.com/office/drawing/2012/chart" uri="{CE6537A1-D6FC-4f65-9D91-7224C49458BB}">
                  <c15:layout/>
                </c:ext>
              </c:extLst>
            </c:dLbl>
            <c:dLbl>
              <c:idx val="2"/>
              <c:layout>
                <c:manualLayout>
                  <c:x val="-5.4819553805774281E-2"/>
                  <c:y val="-9.393973753280840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58F-4736-B852-81B211E9B2EE}"/>
                </c:ext>
                <c:ext xmlns:c15="http://schemas.microsoft.com/office/drawing/2012/chart" uri="{CE6537A1-D6FC-4f65-9D91-7224C49458BB}">
                  <c15:layout/>
                </c:ext>
              </c:extLst>
            </c:dLbl>
            <c:dLbl>
              <c:idx val="3"/>
              <c:layout>
                <c:manualLayout>
                  <c:x val="-9.1010672270117679E-3"/>
                  <c:y val="-3.877223680373371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3">
                        <a:lumMod val="75000"/>
                      </a:schemeClr>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'2_FenómenosDemográficos'!$A$77:$A$80</c:f>
              <c:numCache>
                <c:formatCode>General</c:formatCode>
                <c:ptCount val="4"/>
                <c:pt idx="0">
                  <c:v>2005</c:v>
                </c:pt>
                <c:pt idx="1">
                  <c:v>2010</c:v>
                </c:pt>
                <c:pt idx="2">
                  <c:v>2015</c:v>
                </c:pt>
                <c:pt idx="3">
                  <c:v>2018</c:v>
                </c:pt>
              </c:numCache>
            </c:numRef>
          </c:cat>
          <c:val>
            <c:numRef>
              <c:f>'2_FenómenosDemográficos'!$D$77:$D$80</c:f>
              <c:numCache>
                <c:formatCode>0.00</c:formatCode>
                <c:ptCount val="4"/>
                <c:pt idx="0">
                  <c:v>10.466776310656389</c:v>
                </c:pt>
                <c:pt idx="1">
                  <c:v>10.754063942581004</c:v>
                </c:pt>
                <c:pt idx="2">
                  <c:v>10.044179070524837</c:v>
                </c:pt>
                <c:pt idx="3">
                  <c:v>9.7129195194116775</c:v>
                </c:pt>
              </c:numCache>
            </c:numRef>
          </c:val>
          <c:smooth val="0"/>
          <c:extLst xmlns:c16r2="http://schemas.microsoft.com/office/drawing/2015/06/chart">
            <c:ext xmlns:c16="http://schemas.microsoft.com/office/drawing/2014/chart" uri="{C3380CC4-5D6E-409C-BE32-E72D297353CC}">
              <c16:uniqueId val="{00000002-08A6-42D4-ADA1-96A3107A449D}"/>
            </c:ext>
          </c:extLst>
        </c:ser>
        <c:dLbls>
          <c:dLblPos val="t"/>
          <c:showLegendKey val="0"/>
          <c:showVal val="1"/>
          <c:showCatName val="0"/>
          <c:showSerName val="0"/>
          <c:showPercent val="0"/>
          <c:showBubbleSize val="0"/>
        </c:dLbls>
        <c:marker val="1"/>
        <c:smooth val="0"/>
        <c:axId val="393988608"/>
        <c:axId val="393989000"/>
      </c:lineChart>
      <c:catAx>
        <c:axId val="393988608"/>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3989000"/>
        <c:crosses val="autoZero"/>
        <c:auto val="1"/>
        <c:lblAlgn val="ctr"/>
        <c:lblOffset val="100"/>
        <c:noMultiLvlLbl val="0"/>
      </c:catAx>
      <c:valAx>
        <c:axId val="393989000"/>
        <c:scaling>
          <c:orientation val="minMax"/>
          <c:min val="5"/>
        </c:scaling>
        <c:delete val="1"/>
        <c:axPos val="l"/>
        <c:numFmt formatCode="0.00" sourceLinked="1"/>
        <c:majorTickMark val="out"/>
        <c:minorTickMark val="none"/>
        <c:tickLblPos val="nextTo"/>
        <c:crossAx val="3939886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 de hogares monoparentales y monomarentales de la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794162826420893E-2"/>
          <c:y val="0.43866542723826191"/>
          <c:w val="0.93241167434715821"/>
          <c:h val="0.44954396325459317"/>
        </c:manualLayout>
      </c:layout>
      <c:lineChart>
        <c:grouping val="standard"/>
        <c:varyColors val="0"/>
        <c:ser>
          <c:idx val="0"/>
          <c:order val="0"/>
          <c:tx>
            <c:strRef>
              <c:f>'3_FamiliasyHogares'!$E$38</c:f>
              <c:strCache>
                <c:ptCount val="1"/>
                <c:pt idx="0">
                  <c:v>% hogares monomarentales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'3_FamiliasyHogares'!$A$39:$A$42</c:f>
              <c:numCache>
                <c:formatCode>General</c:formatCode>
                <c:ptCount val="4"/>
                <c:pt idx="0">
                  <c:v>2005</c:v>
                </c:pt>
                <c:pt idx="1">
                  <c:v>2010</c:v>
                </c:pt>
                <c:pt idx="2">
                  <c:v>2015</c:v>
                </c:pt>
                <c:pt idx="3">
                  <c:v>2017</c:v>
                </c:pt>
              </c:numCache>
            </c:numRef>
          </c:cat>
          <c:val>
            <c:numRef>
              <c:f>'3_FamiliasyHogares'!$E$39:$E$42</c:f>
              <c:numCache>
                <c:formatCode>0.0%</c:formatCode>
                <c:ptCount val="4"/>
                <c:pt idx="0">
                  <c:v>0.80377980140026539</c:v>
                </c:pt>
                <c:pt idx="1">
                  <c:v>0.81131382842039568</c:v>
                </c:pt>
                <c:pt idx="2">
                  <c:v>0.82564295335651416</c:v>
                </c:pt>
                <c:pt idx="3">
                  <c:v>0.83045097979828575</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'3_FamiliasyHogares'!$F$38</c:f>
              <c:strCache>
                <c:ptCount val="1"/>
                <c:pt idx="0">
                  <c:v>% hogares monoparentales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'3_FamiliasyHogares'!$A$39:$A$42</c:f>
              <c:numCache>
                <c:formatCode>General</c:formatCode>
                <c:ptCount val="4"/>
                <c:pt idx="0">
                  <c:v>2005</c:v>
                </c:pt>
                <c:pt idx="1">
                  <c:v>2010</c:v>
                </c:pt>
                <c:pt idx="2">
                  <c:v>2015</c:v>
                </c:pt>
                <c:pt idx="3">
                  <c:v>2017</c:v>
                </c:pt>
              </c:numCache>
            </c:numRef>
          </c:cat>
          <c:val>
            <c:numRef>
              <c:f>'3_FamiliasyHogares'!$F$39:$F$42</c:f>
              <c:numCache>
                <c:formatCode>0.0%</c:formatCode>
                <c:ptCount val="4"/>
                <c:pt idx="0">
                  <c:v>0.19622019859973458</c:v>
                </c:pt>
                <c:pt idx="1">
                  <c:v>0.18868617157960427</c:v>
                </c:pt>
                <c:pt idx="2">
                  <c:v>0.17435704664348589</c:v>
                </c:pt>
                <c:pt idx="3">
                  <c:v>0.16954902020171428</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4375952"/>
        <c:axId val="394376344"/>
      </c:lineChart>
      <c:catAx>
        <c:axId val="3943759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4376344"/>
        <c:crosses val="autoZero"/>
        <c:auto val="1"/>
        <c:lblAlgn val="ctr"/>
        <c:lblOffset val="100"/>
        <c:noMultiLvlLbl val="0"/>
      </c:catAx>
      <c:valAx>
        <c:axId val="394376344"/>
        <c:scaling>
          <c:orientation val="minMax"/>
        </c:scaling>
        <c:delete val="1"/>
        <c:axPos val="l"/>
        <c:numFmt formatCode="0.0%" sourceLinked="1"/>
        <c:majorTickMark val="none"/>
        <c:minorTickMark val="none"/>
        <c:tickLblPos val="nextTo"/>
        <c:crossAx val="3943759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Hogares unipersonales de la población de Madrid según sexo</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0555555555555555E-2"/>
          <c:y val="0.41265164268259569"/>
          <c:w val="0.93888888888888888"/>
          <c:h val="0.47632871753099826"/>
        </c:manualLayout>
      </c:layout>
      <c:lineChart>
        <c:grouping val="standard"/>
        <c:varyColors val="0"/>
        <c:ser>
          <c:idx val="0"/>
          <c:order val="0"/>
          <c:tx>
            <c:strRef>
              <c:f>'3_FamiliasyHogares'!$E$6</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'3_FamiliasyHogares'!$A$7:$A$11</c15:sqref>
                  </c15:fullRef>
                </c:ext>
              </c:extLst>
              <c:f>('3_FamiliasyHogares'!$A$7:$A$9,'3_FamiliasyHogares'!$A$11)</c:f>
              <c:numCache>
                <c:formatCode>General</c:formatCode>
                <c:ptCount val="4"/>
                <c:pt idx="0">
                  <c:v>2005</c:v>
                </c:pt>
                <c:pt idx="1">
                  <c:v>2010</c:v>
                </c:pt>
                <c:pt idx="2">
                  <c:v>2015</c:v>
                </c:pt>
                <c:pt idx="3">
                  <c:v>2019</c:v>
                </c:pt>
              </c:numCache>
            </c:numRef>
          </c:cat>
          <c:val>
            <c:numRef>
              <c:extLst>
                <c:ext xmlns:c15="http://schemas.microsoft.com/office/drawing/2012/chart" uri="{02D57815-91ED-43cb-92C2-25804820EDAC}">
                  <c15:fullRef>
                    <c15:sqref>'3_FamiliasyHogares'!$E$7:$E$11</c15:sqref>
                  </c15:fullRef>
                </c:ext>
              </c:extLst>
              <c:f>('3_FamiliasyHogares'!$E$7:$E$9,'3_FamiliasyHogares'!$E$11)</c:f>
              <c:numCache>
                <c:formatCode>0.0%</c:formatCode>
                <c:ptCount val="4"/>
                <c:pt idx="0">
                  <c:v>0.65054183510547947</c:v>
                </c:pt>
                <c:pt idx="1">
                  <c:v>0.63281188333006877</c:v>
                </c:pt>
                <c:pt idx="2">
                  <c:v>0.62312123156885579</c:v>
                </c:pt>
                <c:pt idx="3">
                  <c:v>0.61492802487331166</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'3_FamiliasyHogares'!$F$6</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'3_FamiliasyHogares'!$A$7:$A$11</c15:sqref>
                  </c15:fullRef>
                </c:ext>
              </c:extLst>
              <c:f>('3_FamiliasyHogares'!$A$7:$A$9,'3_FamiliasyHogares'!$A$11)</c:f>
              <c:numCache>
                <c:formatCode>General</c:formatCode>
                <c:ptCount val="4"/>
                <c:pt idx="0">
                  <c:v>2005</c:v>
                </c:pt>
                <c:pt idx="1">
                  <c:v>2010</c:v>
                </c:pt>
                <c:pt idx="2">
                  <c:v>2015</c:v>
                </c:pt>
                <c:pt idx="3">
                  <c:v>2019</c:v>
                </c:pt>
              </c:numCache>
            </c:numRef>
          </c:cat>
          <c:val>
            <c:numRef>
              <c:extLst>
                <c:ext xmlns:c15="http://schemas.microsoft.com/office/drawing/2012/chart" uri="{02D57815-91ED-43cb-92C2-25804820EDAC}">
                  <c15:fullRef>
                    <c15:sqref>'3_FamiliasyHogares'!$F$7:$F$11</c15:sqref>
                  </c15:fullRef>
                </c:ext>
              </c:extLst>
              <c:f>('3_FamiliasyHogares'!$F$7:$F$9,'3_FamiliasyHogares'!$F$11)</c:f>
              <c:numCache>
                <c:formatCode>0.0%</c:formatCode>
                <c:ptCount val="4"/>
                <c:pt idx="0">
                  <c:v>0.34947175323572377</c:v>
                </c:pt>
                <c:pt idx="1">
                  <c:v>0.36718811666993123</c:v>
                </c:pt>
                <c:pt idx="2">
                  <c:v>0.37687876843114415</c:v>
                </c:pt>
                <c:pt idx="3">
                  <c:v>0.38507197512668834</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394377912"/>
        <c:axId val="394378304"/>
      </c:lineChart>
      <c:catAx>
        <c:axId val="3943779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4378304"/>
        <c:crosses val="autoZero"/>
        <c:auto val="1"/>
        <c:lblAlgn val="ctr"/>
        <c:lblOffset val="100"/>
        <c:noMultiLvlLbl val="0"/>
      </c:catAx>
      <c:valAx>
        <c:axId val="394378304"/>
        <c:scaling>
          <c:orientation val="minMax"/>
        </c:scaling>
        <c:delete val="1"/>
        <c:axPos val="l"/>
        <c:numFmt formatCode="0.0%" sourceLinked="1"/>
        <c:majorTickMark val="none"/>
        <c:minorTickMark val="none"/>
        <c:tickLblPos val="nextTo"/>
        <c:crossAx val="3943779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Hogares unipersonales 2018</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0.10136832895888014"/>
          <c:y val="0.38944444444444443"/>
          <c:w val="0.81207839020122485"/>
          <c:h val="0.50264763779527555"/>
        </c:manualLayout>
      </c:layout>
      <c:barChart>
        <c:barDir val="col"/>
        <c:grouping val="clustered"/>
        <c:varyColors val="0"/>
        <c:ser>
          <c:idx val="0"/>
          <c:order val="0"/>
          <c:tx>
            <c:strRef>
              <c:f>'3_FamiliasyHogares'!$I$16</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'3_FamiliasyHogares'!$H$17:$H$18</c:f>
              <c:strCache>
                <c:ptCount val="2"/>
                <c:pt idx="0">
                  <c:v>MADRID</c:v>
                </c:pt>
                <c:pt idx="1">
                  <c:v>ESPAÑA</c:v>
                </c:pt>
              </c:strCache>
            </c:strRef>
          </c:cat>
          <c:val>
            <c:numRef>
              <c:f>'3_FamiliasyHogares'!$I$17:$I$18</c:f>
              <c:numCache>
                <c:formatCode>0.0%</c:formatCode>
                <c:ptCount val="2"/>
                <c:pt idx="0">
                  <c:v>0.61575553286879214</c:v>
                </c:pt>
                <c:pt idx="1">
                  <c:v>0.54234637815907361</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'3_FamiliasyHogares'!$J$16</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'3_FamiliasyHogares'!$H$17:$H$18</c:f>
              <c:strCache>
                <c:ptCount val="2"/>
                <c:pt idx="0">
                  <c:v>MADRID</c:v>
                </c:pt>
                <c:pt idx="1">
                  <c:v>ESPAÑA</c:v>
                </c:pt>
              </c:strCache>
            </c:strRef>
          </c:cat>
          <c:val>
            <c:numRef>
              <c:f>'3_FamiliasyHogares'!$J$17:$J$18</c:f>
              <c:numCache>
                <c:formatCode>0.0%</c:formatCode>
                <c:ptCount val="2"/>
                <c:pt idx="0">
                  <c:v>0.38424446713120786</c:v>
                </c:pt>
                <c:pt idx="1">
                  <c:v>0.4576747527681515</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394379872"/>
        <c:axId val="394380264"/>
      </c:barChart>
      <c:catAx>
        <c:axId val="394379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4380264"/>
        <c:crosses val="autoZero"/>
        <c:auto val="1"/>
        <c:lblAlgn val="ctr"/>
        <c:lblOffset val="100"/>
        <c:noMultiLvlLbl val="0"/>
      </c:catAx>
      <c:valAx>
        <c:axId val="394380264"/>
        <c:scaling>
          <c:orientation val="minMax"/>
        </c:scaling>
        <c:delete val="1"/>
        <c:axPos val="l"/>
        <c:numFmt formatCode="0.0%" sourceLinked="1"/>
        <c:majorTickMark val="none"/>
        <c:minorTickMark val="none"/>
        <c:tickLblPos val="nextTo"/>
        <c:crossAx val="394379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a:t>
            </a:r>
            <a:r>
              <a:rPr lang="es-ES" sz="1200" baseline="0"/>
              <a:t> de hogares monoparentales y monomarentales 2017</a:t>
            </a:r>
            <a:endParaRPr lang="es-ES" sz="1200"/>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0.17167013265553996"/>
          <c:y val="0.38944444444444443"/>
          <c:w val="0.67170888063371315"/>
          <c:h val="0.50264763779527555"/>
        </c:manualLayout>
      </c:layout>
      <c:barChart>
        <c:barDir val="col"/>
        <c:grouping val="clustered"/>
        <c:varyColors val="0"/>
        <c:ser>
          <c:idx val="0"/>
          <c:order val="0"/>
          <c:tx>
            <c:strRef>
              <c:f>'3_FamiliasyHogares'!$I$47</c:f>
              <c:strCache>
                <c:ptCount val="1"/>
                <c:pt idx="0">
                  <c:v>% hogares monomarentales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'3_FamiliasyHogares'!$H$48:$H$49</c:f>
              <c:strCache>
                <c:ptCount val="2"/>
                <c:pt idx="0">
                  <c:v>MADRID</c:v>
                </c:pt>
                <c:pt idx="1">
                  <c:v>ESPAÑA</c:v>
                </c:pt>
              </c:strCache>
            </c:strRef>
          </c:cat>
          <c:val>
            <c:numRef>
              <c:f>'3_FamiliasyHogares'!$I$48:$I$49</c:f>
              <c:numCache>
                <c:formatCode>0.0%</c:formatCode>
                <c:ptCount val="2"/>
                <c:pt idx="0">
                  <c:v>0.83045097979828575</c:v>
                </c:pt>
                <c:pt idx="1">
                  <c:v>0.83033921302578029</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'3_FamiliasyHogares'!$J$47</c:f>
              <c:strCache>
                <c:ptCount val="1"/>
                <c:pt idx="0">
                  <c:v>% hogares monoparentales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'3_FamiliasyHogares'!$H$48:$H$49</c:f>
              <c:strCache>
                <c:ptCount val="2"/>
                <c:pt idx="0">
                  <c:v>MADRID</c:v>
                </c:pt>
                <c:pt idx="1">
                  <c:v>ESPAÑA</c:v>
                </c:pt>
              </c:strCache>
            </c:strRef>
          </c:cat>
          <c:val>
            <c:numRef>
              <c:f>'3_FamiliasyHogares'!$J$48:$J$49</c:f>
              <c:numCache>
                <c:formatCode>0.0%</c:formatCode>
                <c:ptCount val="2"/>
                <c:pt idx="0">
                  <c:v>0.16954902020171428</c:v>
                </c:pt>
                <c:pt idx="1">
                  <c:v>0.16966078697421982</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394381832"/>
        <c:axId val="394382224"/>
      </c:barChart>
      <c:catAx>
        <c:axId val="394381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394382224"/>
        <c:crosses val="autoZero"/>
        <c:auto val="1"/>
        <c:lblAlgn val="ctr"/>
        <c:lblOffset val="100"/>
        <c:noMultiLvlLbl val="0"/>
      </c:catAx>
      <c:valAx>
        <c:axId val="394382224"/>
        <c:scaling>
          <c:orientation val="minMax"/>
        </c:scaling>
        <c:delete val="1"/>
        <c:axPos val="l"/>
        <c:numFmt formatCode="0.0%" sourceLinked="1"/>
        <c:majorTickMark val="none"/>
        <c:minorTickMark val="none"/>
        <c:tickLblPos val="nextTo"/>
        <c:crossAx val="3943818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Pocentaje de población de 65 años o más, sobre el total de personas de cada sexo,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1988364203898459E-2"/>
          <c:y val="0.46487310021080602"/>
          <c:w val="0.93602327159220311"/>
          <c:h val="0.41910639727480603"/>
        </c:manualLayout>
      </c:layout>
      <c:lineChart>
        <c:grouping val="standard"/>
        <c:varyColors val="0"/>
        <c:ser>
          <c:idx val="0"/>
          <c:order val="0"/>
          <c:tx>
            <c:strRef>
              <c:f>'1_Población'!$B$340</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'1_Población'!$A$341:$A$344</c:f>
              <c:numCache>
                <c:formatCode>General</c:formatCode>
                <c:ptCount val="4"/>
                <c:pt idx="0">
                  <c:v>2005</c:v>
                </c:pt>
                <c:pt idx="1">
                  <c:v>2010</c:v>
                </c:pt>
                <c:pt idx="2">
                  <c:v>2015</c:v>
                </c:pt>
                <c:pt idx="3">
                  <c:v>2019</c:v>
                </c:pt>
              </c:numCache>
            </c:numRef>
          </c:cat>
          <c:val>
            <c:numRef>
              <c:f>'1_Población'!$B$341:$B$344</c:f>
              <c:numCache>
                <c:formatCode>0.0%</c:formatCode>
                <c:ptCount val="4"/>
                <c:pt idx="0">
                  <c:v>0.21554979557771115</c:v>
                </c:pt>
                <c:pt idx="1">
                  <c:v>0.21677055941141815</c:v>
                </c:pt>
                <c:pt idx="2">
                  <c:v>0.23393267092010697</c:v>
                </c:pt>
                <c:pt idx="3">
                  <c:v>0.23089570577461335</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'1_Población'!$C$340</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'1_Población'!$A$341:$A$344</c:f>
              <c:numCache>
                <c:formatCode>General</c:formatCode>
                <c:ptCount val="4"/>
                <c:pt idx="0">
                  <c:v>2005</c:v>
                </c:pt>
                <c:pt idx="1">
                  <c:v>2010</c:v>
                </c:pt>
                <c:pt idx="2">
                  <c:v>2015</c:v>
                </c:pt>
                <c:pt idx="3">
                  <c:v>2019</c:v>
                </c:pt>
              </c:numCache>
            </c:numRef>
          </c:cat>
          <c:val>
            <c:numRef>
              <c:f>'1_Población'!$C$341:$C$344</c:f>
              <c:numCache>
                <c:formatCode>0.0%</c:formatCode>
                <c:ptCount val="4"/>
                <c:pt idx="0">
                  <c:v>0.15317462289871445</c:v>
                </c:pt>
                <c:pt idx="1">
                  <c:v>0.15487896084722549</c:v>
                </c:pt>
                <c:pt idx="2">
                  <c:v>0.17156231161933644</c:v>
                </c:pt>
                <c:pt idx="3">
                  <c:v>0.17009449255774142</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348216"/>
        <c:axId val="167348608"/>
      </c:lineChart>
      <c:catAx>
        <c:axId val="1673482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348608"/>
        <c:crosses val="autoZero"/>
        <c:auto val="1"/>
        <c:lblAlgn val="ctr"/>
        <c:lblOffset val="100"/>
        <c:noMultiLvlLbl val="0"/>
      </c:catAx>
      <c:valAx>
        <c:axId val="167348608"/>
        <c:scaling>
          <c:orientation val="minMax"/>
        </c:scaling>
        <c:delete val="1"/>
        <c:axPos val="l"/>
        <c:numFmt formatCode="0.0%" sourceLinked="1"/>
        <c:majorTickMark val="none"/>
        <c:minorTickMark val="none"/>
        <c:tickLblPos val="nextTo"/>
        <c:crossAx val="1673482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s-ES" sz="1200"/>
              <a:t>Porcentaje de población de 80 años o más, sobre el total de personas de cada sexo,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2.6426426426426425E-2"/>
          <c:y val="0.42562066805647375"/>
          <c:w val="0.94714714714714709"/>
          <c:h val="0.45311496594550649"/>
        </c:manualLayout>
      </c:layout>
      <c:lineChart>
        <c:grouping val="standard"/>
        <c:varyColors val="0"/>
        <c:ser>
          <c:idx val="0"/>
          <c:order val="0"/>
          <c:tx>
            <c:strRef>
              <c:f>'1_Población'!$B$377</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dLbl>
              <c:idx val="0"/>
              <c:layout>
                <c:manualLayout>
                  <c:x val="-7.5829513004944019E-2"/>
                  <c:y val="-1.00116652085156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8A6-42D4-ADA1-96A3107A449D}"/>
                </c:ext>
                <c:ext xmlns:c15="http://schemas.microsoft.com/office/drawing/2012/chart" uri="{CE6537A1-D6FC-4f65-9D91-7224C49458BB}">
                  <c15:layout/>
                </c:ext>
              </c:extLst>
            </c:dLbl>
            <c:dLbl>
              <c:idx val="3"/>
              <c:layout>
                <c:manualLayout>
                  <c:x val="-9.1010672270117679E-3"/>
                  <c:y val="3.8772236803732867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'1_Población'!$A$378:$A$381</c:f>
              <c:numCache>
                <c:formatCode>General</c:formatCode>
                <c:ptCount val="4"/>
                <c:pt idx="0">
                  <c:v>2005</c:v>
                </c:pt>
                <c:pt idx="1">
                  <c:v>2010</c:v>
                </c:pt>
                <c:pt idx="2">
                  <c:v>2015</c:v>
                </c:pt>
                <c:pt idx="3">
                  <c:v>2019</c:v>
                </c:pt>
              </c:numCache>
            </c:numRef>
          </c:cat>
          <c:val>
            <c:numRef>
              <c:f>'1_Población'!$B$378:$B$381</c:f>
              <c:numCache>
                <c:formatCode>0.0%</c:formatCode>
                <c:ptCount val="4"/>
                <c:pt idx="0">
                  <c:v>6.458112047124058E-2</c:v>
                </c:pt>
                <c:pt idx="1">
                  <c:v>7.3609518472216237E-2</c:v>
                </c:pt>
                <c:pt idx="2">
                  <c:v>8.8568908946148869E-2</c:v>
                </c:pt>
                <c:pt idx="3">
                  <c:v>8.9564846631532857E-2</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'1_Población'!$C$377</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dLbl>
              <c:idx val="0"/>
              <c:layout>
                <c:manualLayout>
                  <c:x val="-7.3358089087242825E-2"/>
                  <c:y val="5.3820355788859724E-3"/>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8A6-42D4-ADA1-96A3107A449D}"/>
                </c:ext>
                <c:ext xmlns:c15="http://schemas.microsoft.com/office/drawing/2012/chart" uri="{CE6537A1-D6FC-4f65-9D91-7224C49458BB}">
                  <c15:layout/>
                </c:ext>
              </c:extLst>
            </c:dLbl>
            <c:dLbl>
              <c:idx val="3"/>
              <c:layout>
                <c:manualLayout>
                  <c:x val="-9.1010672270117679E-3"/>
                  <c:y val="7.5240594925630056E-4"/>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8A6-42D4-ADA1-96A3107A449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'1_Población'!$A$378:$A$381</c:f>
              <c:numCache>
                <c:formatCode>General</c:formatCode>
                <c:ptCount val="4"/>
                <c:pt idx="0">
                  <c:v>2005</c:v>
                </c:pt>
                <c:pt idx="1">
                  <c:v>2010</c:v>
                </c:pt>
                <c:pt idx="2">
                  <c:v>2015</c:v>
                </c:pt>
                <c:pt idx="3">
                  <c:v>2019</c:v>
                </c:pt>
              </c:numCache>
            </c:numRef>
          </c:cat>
          <c:val>
            <c:numRef>
              <c:f>'1_Población'!$C$378:$C$381</c:f>
              <c:numCache>
                <c:formatCode>0.0%</c:formatCode>
                <c:ptCount val="4"/>
                <c:pt idx="0">
                  <c:v>3.2609681278298969E-2</c:v>
                </c:pt>
                <c:pt idx="1">
                  <c:v>3.9914267305992547E-2</c:v>
                </c:pt>
                <c:pt idx="2">
                  <c:v>5.2445860979603402E-2</c:v>
                </c:pt>
                <c:pt idx="3">
                  <c:v>5.370114477069745E-2</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350176"/>
        <c:axId val="167350568"/>
      </c:lineChart>
      <c:catAx>
        <c:axId val="1673501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350568"/>
        <c:crosses val="autoZero"/>
        <c:auto val="1"/>
        <c:lblAlgn val="ctr"/>
        <c:lblOffset val="100"/>
        <c:noMultiLvlLbl val="0"/>
      </c:catAx>
      <c:valAx>
        <c:axId val="167350568"/>
        <c:scaling>
          <c:orientation val="minMax"/>
        </c:scaling>
        <c:delete val="1"/>
        <c:axPos val="l"/>
        <c:numFmt formatCode="0.0%" sourceLinked="1"/>
        <c:majorTickMark val="none"/>
        <c:minorTickMark val="none"/>
        <c:tickLblPos val="nextTo"/>
        <c:crossAx val="167350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'1_Población'!$B$75:$C$75</c:f>
          <c:strCache>
            <c:ptCount val="2"/>
            <c:pt idx="0">
              <c:v>MADRID</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'1_Población'!$B$76</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'1_Población'!$A$77:$A$80</c:f>
              <c:numCache>
                <c:formatCode>General</c:formatCode>
                <c:ptCount val="4"/>
                <c:pt idx="0">
                  <c:v>2005</c:v>
                </c:pt>
                <c:pt idx="1">
                  <c:v>2010</c:v>
                </c:pt>
                <c:pt idx="2">
                  <c:v>2015</c:v>
                </c:pt>
                <c:pt idx="3">
                  <c:v>2019</c:v>
                </c:pt>
              </c:numCache>
            </c:numRef>
          </c:cat>
          <c:val>
            <c:numRef>
              <c:f>'1_Población'!$B$77:$B$80</c:f>
              <c:numCache>
                <c:formatCode>#,##0.00</c:formatCode>
                <c:ptCount val="4"/>
                <c:pt idx="0">
                  <c:v>172.35369211275923</c:v>
                </c:pt>
                <c:pt idx="1">
                  <c:v>165.94518245380902</c:v>
                </c:pt>
                <c:pt idx="2">
                  <c:v>176.54753992347628</c:v>
                </c:pt>
                <c:pt idx="3">
                  <c:v>177.66082696522196</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'1_Población'!$C$76</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'1_Población'!$A$77:$A$80</c:f>
              <c:numCache>
                <c:formatCode>General</c:formatCode>
                <c:ptCount val="4"/>
                <c:pt idx="0">
                  <c:v>2005</c:v>
                </c:pt>
                <c:pt idx="1">
                  <c:v>2010</c:v>
                </c:pt>
                <c:pt idx="2">
                  <c:v>2015</c:v>
                </c:pt>
                <c:pt idx="3">
                  <c:v>2019</c:v>
                </c:pt>
              </c:numCache>
            </c:numRef>
          </c:cat>
          <c:val>
            <c:numRef>
              <c:f>'1_Población'!$C$77:$C$80</c:f>
              <c:numCache>
                <c:formatCode>#,##0.00</c:formatCode>
                <c:ptCount val="4"/>
                <c:pt idx="0">
                  <c:v>103.45038763558172</c:v>
                </c:pt>
                <c:pt idx="1">
                  <c:v>100.23719821137462</c:v>
                </c:pt>
                <c:pt idx="2">
                  <c:v>107.58441068064894</c:v>
                </c:pt>
                <c:pt idx="3">
                  <c:v>108.91870161687511</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352136"/>
        <c:axId val="167352528"/>
      </c:lineChart>
      <c:catAx>
        <c:axId val="1673521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352528"/>
        <c:crosses val="autoZero"/>
        <c:auto val="1"/>
        <c:lblAlgn val="ctr"/>
        <c:lblOffset val="100"/>
        <c:noMultiLvlLbl val="0"/>
      </c:catAx>
      <c:valAx>
        <c:axId val="167352528"/>
        <c:scaling>
          <c:orientation val="minMax"/>
        </c:scaling>
        <c:delete val="1"/>
        <c:axPos val="l"/>
        <c:numFmt formatCode="#,##0.00" sourceLinked="1"/>
        <c:majorTickMark val="none"/>
        <c:minorTickMark val="none"/>
        <c:tickLblPos val="nextTo"/>
        <c:crossAx val="16735213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'1_Población'!$J$75</c:f>
          <c:strCache>
            <c:ptCount val="1"/>
            <c:pt idx="0">
              <c:v>Índice de envejecimiento 2019</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38944444444444443"/>
          <c:w val="0.93355984179918239"/>
          <c:h val="0.48463345866615554"/>
        </c:manualLayout>
      </c:layout>
      <c:barChart>
        <c:barDir val="col"/>
        <c:grouping val="clustered"/>
        <c:varyColors val="0"/>
        <c:ser>
          <c:idx val="0"/>
          <c:order val="0"/>
          <c:tx>
            <c:strRef>
              <c:f>'1_Población'!$I$77</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'1_Población'!$J$76:$L$76</c:f>
              <c:strCache>
                <c:ptCount val="3"/>
                <c:pt idx="0">
                  <c:v>MADRID</c:v>
                </c:pt>
                <c:pt idx="1">
                  <c:v>ESPAÑA</c:v>
                </c:pt>
                <c:pt idx="2">
                  <c:v>EU-28</c:v>
                </c:pt>
              </c:strCache>
            </c:strRef>
          </c:cat>
          <c:val>
            <c:numRef>
              <c:f>'1_Población'!$J$77:$L$77</c:f>
              <c:numCache>
                <c:formatCode>#,##0.00</c:formatCode>
                <c:ptCount val="3"/>
                <c:pt idx="0">
                  <c:v>177.66082696522196</c:v>
                </c:pt>
                <c:pt idx="1">
                  <c:v>143.89683180358335</c:v>
                </c:pt>
                <c:pt idx="2">
                  <c:v>126.38675538491964</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'1_Población'!$I$78</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'1_Población'!$J$76:$L$76</c:f>
              <c:strCache>
                <c:ptCount val="3"/>
                <c:pt idx="0">
                  <c:v>MADRID</c:v>
                </c:pt>
                <c:pt idx="1">
                  <c:v>ESPAÑA</c:v>
                </c:pt>
                <c:pt idx="2">
                  <c:v>EU-28</c:v>
                </c:pt>
              </c:strCache>
            </c:strRef>
          </c:cat>
          <c:val>
            <c:numRef>
              <c:f>'1_Población'!$J$78:$L$78</c:f>
              <c:numCache>
                <c:formatCode>#,##0.00</c:formatCode>
                <c:ptCount val="3"/>
                <c:pt idx="0">
                  <c:v>108.91870161687511</c:v>
                </c:pt>
                <c:pt idx="1">
                  <c:v>103.41886760323091</c:v>
                </c:pt>
                <c:pt idx="2">
                  <c:v>108.73539151962395</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167353312"/>
        <c:axId val="167353704"/>
      </c:barChart>
      <c:catAx>
        <c:axId val="1673533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353704"/>
        <c:crosses val="autoZero"/>
        <c:auto val="1"/>
        <c:lblAlgn val="ctr"/>
        <c:lblOffset val="100"/>
        <c:noMultiLvlLbl val="0"/>
      </c:catAx>
      <c:valAx>
        <c:axId val="167353704"/>
        <c:scaling>
          <c:orientation val="minMax"/>
        </c:scaling>
        <c:delete val="1"/>
        <c:axPos val="l"/>
        <c:numFmt formatCode="#,##0.00" sourceLinked="1"/>
        <c:majorTickMark val="none"/>
        <c:minorTickMark val="none"/>
        <c:tickLblPos val="nextTo"/>
        <c:crossAx val="1673533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a:t>Índice de sobre-envejecimiento de la ciudad de Madrid</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'1_Población'!$B$119</c:f>
              <c:strCache>
                <c:ptCount val="1"/>
                <c:pt idx="0">
                  <c:v>Mujeres</c:v>
                </c:pt>
              </c:strCache>
            </c:strRef>
          </c:tx>
          <c:spPr>
            <a:ln w="34925" cap="rnd">
              <a:solidFill>
                <a:schemeClr val="accent1"/>
              </a:solidFill>
              <a:round/>
            </a:ln>
            <a:effectLst>
              <a:outerShdw blurRad="57150" dist="19050" dir="5400000" algn="ctr" rotWithShape="0">
                <a:srgbClr val="000000">
                  <a:alpha val="63000"/>
                </a:srgbClr>
              </a:outerShdw>
            </a:effectLst>
          </c:spPr>
          <c:marker>
            <c:symbol val="squar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'1_Población'!$A$120:$A$123</c:f>
              <c:numCache>
                <c:formatCode>General</c:formatCode>
                <c:ptCount val="4"/>
                <c:pt idx="0">
                  <c:v>2005</c:v>
                </c:pt>
                <c:pt idx="1">
                  <c:v>2010</c:v>
                </c:pt>
                <c:pt idx="2">
                  <c:v>2015</c:v>
                </c:pt>
                <c:pt idx="3">
                  <c:v>2019</c:v>
                </c:pt>
              </c:numCache>
            </c:numRef>
          </c:cat>
          <c:val>
            <c:numRef>
              <c:f>'1_Población'!$B$120:$B$123</c:f>
              <c:numCache>
                <c:formatCode>#,##0.00</c:formatCode>
                <c:ptCount val="4"/>
                <c:pt idx="0">
                  <c:v>29.961114227991676</c:v>
                </c:pt>
                <c:pt idx="1">
                  <c:v>33.957341196185951</c:v>
                </c:pt>
                <c:pt idx="2">
                  <c:v>37.860854833909478</c:v>
                </c:pt>
                <c:pt idx="3">
                  <c:v>38.790174261170854</c:v>
                </c:pt>
              </c:numCache>
            </c:numRef>
          </c:val>
          <c:smooth val="0"/>
          <c:extLst xmlns:c16r2="http://schemas.microsoft.com/office/drawing/2015/06/chart">
            <c:ext xmlns:c16="http://schemas.microsoft.com/office/drawing/2014/chart" uri="{C3380CC4-5D6E-409C-BE32-E72D297353CC}">
              <c16:uniqueId val="{00000000-08A6-42D4-ADA1-96A3107A449D}"/>
            </c:ext>
          </c:extLst>
        </c:ser>
        <c:ser>
          <c:idx val="1"/>
          <c:order val="1"/>
          <c:tx>
            <c:strRef>
              <c:f>'1_Población'!$C$119</c:f>
              <c:strCache>
                <c:ptCount val="1"/>
                <c:pt idx="0">
                  <c:v>Hombres</c:v>
                </c:pt>
              </c:strCache>
            </c:strRef>
          </c:tx>
          <c:spPr>
            <a:ln w="34925" cap="rnd">
              <a:solidFill>
                <a:schemeClr val="accent2"/>
              </a:solidFill>
              <a:round/>
            </a:ln>
            <a:effectLst>
              <a:outerShdw blurRad="57150" dist="19050" dir="5400000" algn="ctr" rotWithShape="0">
                <a:srgbClr val="000000">
                  <a:alpha val="63000"/>
                </a:srgbClr>
              </a:outerShdw>
            </a:effectLst>
          </c:spPr>
          <c:marker>
            <c:symbol val="squar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'1_Población'!$A$120:$A$123</c:f>
              <c:numCache>
                <c:formatCode>General</c:formatCode>
                <c:ptCount val="4"/>
                <c:pt idx="0">
                  <c:v>2005</c:v>
                </c:pt>
                <c:pt idx="1">
                  <c:v>2010</c:v>
                </c:pt>
                <c:pt idx="2">
                  <c:v>2015</c:v>
                </c:pt>
                <c:pt idx="3">
                  <c:v>2019</c:v>
                </c:pt>
              </c:numCache>
            </c:numRef>
          </c:cat>
          <c:val>
            <c:numRef>
              <c:f>'1_Población'!$C$120:$C$123</c:f>
              <c:numCache>
                <c:formatCode>#,##0.00</c:formatCode>
                <c:ptCount val="4"/>
                <c:pt idx="0">
                  <c:v>21.289219233046108</c:v>
                </c:pt>
                <c:pt idx="1">
                  <c:v>25.771264920459057</c:v>
                </c:pt>
                <c:pt idx="2">
                  <c:v>30.56957002069931</c:v>
                </c:pt>
                <c:pt idx="3">
                  <c:v>31.571360108833442</c:v>
                </c:pt>
              </c:numCache>
            </c:numRef>
          </c:val>
          <c:smooth val="0"/>
          <c:extLst xmlns:c16r2="http://schemas.microsoft.com/office/drawing/2015/06/chart">
            <c:ext xmlns:c16="http://schemas.microsoft.com/office/drawing/2014/chart" uri="{C3380CC4-5D6E-409C-BE32-E72D297353CC}">
              <c16:uniqueId val="{00000001-08A6-42D4-ADA1-96A3107A449D}"/>
            </c:ext>
          </c:extLst>
        </c:ser>
        <c:dLbls>
          <c:dLblPos val="t"/>
          <c:showLegendKey val="0"/>
          <c:showVal val="1"/>
          <c:showCatName val="0"/>
          <c:showSerName val="0"/>
          <c:showPercent val="0"/>
          <c:showBubbleSize val="0"/>
        </c:dLbls>
        <c:marker val="1"/>
        <c:smooth val="0"/>
        <c:axId val="167653112"/>
        <c:axId val="167653504"/>
      </c:lineChart>
      <c:catAx>
        <c:axId val="167653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3504"/>
        <c:crosses val="autoZero"/>
        <c:auto val="1"/>
        <c:lblAlgn val="ctr"/>
        <c:lblOffset val="100"/>
        <c:noMultiLvlLbl val="0"/>
      </c:catAx>
      <c:valAx>
        <c:axId val="167653504"/>
        <c:scaling>
          <c:orientation val="minMax"/>
        </c:scaling>
        <c:delete val="1"/>
        <c:axPos val="l"/>
        <c:numFmt formatCode="#,##0.00" sourceLinked="1"/>
        <c:majorTickMark val="none"/>
        <c:minorTickMark val="none"/>
        <c:tickLblPos val="nextTo"/>
        <c:crossAx val="1676531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'1_Población'!$J$118</c:f>
          <c:strCache>
            <c:ptCount val="1"/>
            <c:pt idx="0">
              <c:v>Índice de sobre-envejecimiento 2019</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manualLayout>
          <c:layoutTarget val="inner"/>
          <c:xMode val="edge"/>
          <c:yMode val="edge"/>
          <c:x val="3.322007910040882E-2"/>
          <c:y val="0.40960317460317458"/>
          <c:w val="0.93355984179918239"/>
          <c:h val="0.46590158730158732"/>
        </c:manualLayout>
      </c:layout>
      <c:barChart>
        <c:barDir val="col"/>
        <c:grouping val="clustered"/>
        <c:varyColors val="0"/>
        <c:ser>
          <c:idx val="0"/>
          <c:order val="0"/>
          <c:tx>
            <c:strRef>
              <c:f>'1_Población'!$I$120</c:f>
              <c:strCache>
                <c:ptCount val="1"/>
                <c:pt idx="0">
                  <c:v>Mujeres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1">
                        <a:lumMod val="75000"/>
                      </a:schemeClr>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'1_Población'!$J$119:$L$119</c:f>
              <c:strCache>
                <c:ptCount val="3"/>
                <c:pt idx="0">
                  <c:v>MADRID</c:v>
                </c:pt>
                <c:pt idx="1">
                  <c:v>ESPAÑA</c:v>
                </c:pt>
                <c:pt idx="2">
                  <c:v>EU-28</c:v>
                </c:pt>
              </c:strCache>
            </c:strRef>
          </c:cat>
          <c:val>
            <c:numRef>
              <c:f>'1_Población'!$J$120:$L$120</c:f>
              <c:numCache>
                <c:formatCode>#,##0.00</c:formatCode>
                <c:ptCount val="3"/>
                <c:pt idx="0">
                  <c:v>38.790174261170854</c:v>
                </c:pt>
                <c:pt idx="1">
                  <c:v>35.222697405571488</c:v>
                </c:pt>
                <c:pt idx="2">
                  <c:v>62.882002067310886</c:v>
                </c:pt>
              </c:numCache>
            </c:numRef>
          </c:val>
          <c:extLst xmlns:c16r2="http://schemas.microsoft.com/office/drawing/2015/06/chart">
            <c:ext xmlns:c16="http://schemas.microsoft.com/office/drawing/2014/chart" uri="{C3380CC4-5D6E-409C-BE32-E72D297353CC}">
              <c16:uniqueId val="{00000000-348F-4F81-8E2F-8B35021EF8D9}"/>
            </c:ext>
          </c:extLst>
        </c:ser>
        <c:ser>
          <c:idx val="1"/>
          <c:order val="1"/>
          <c:tx>
            <c:strRef>
              <c:f>'1_Población'!$I$121</c:f>
              <c:strCache>
                <c:ptCount val="1"/>
                <c:pt idx="0">
                  <c:v>Hombres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Narrow" panose="020B0606020202030204" pitchFamily="34" charset="0"/>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'1_Población'!$J$119:$L$119</c:f>
              <c:strCache>
                <c:ptCount val="3"/>
                <c:pt idx="0">
                  <c:v>MADRID</c:v>
                </c:pt>
                <c:pt idx="1">
                  <c:v>ESPAÑA</c:v>
                </c:pt>
                <c:pt idx="2">
                  <c:v>EU-28</c:v>
                </c:pt>
              </c:strCache>
            </c:strRef>
          </c:cat>
          <c:val>
            <c:numRef>
              <c:f>'1_Población'!$J$121:$L$121</c:f>
              <c:numCache>
                <c:formatCode>#,##0.00</c:formatCode>
                <c:ptCount val="3"/>
                <c:pt idx="0">
                  <c:v>31.571360108833442</c:v>
                </c:pt>
                <c:pt idx="1">
                  <c:v>26.905963054695402</c:v>
                </c:pt>
                <c:pt idx="2">
                  <c:v>49.447769445665642</c:v>
                </c:pt>
              </c:numCache>
            </c:numRef>
          </c:val>
          <c:extLst xmlns:c16r2="http://schemas.microsoft.com/office/drawing/2015/06/chart">
            <c:ext xmlns:c16="http://schemas.microsoft.com/office/drawing/2014/chart" uri="{C3380CC4-5D6E-409C-BE32-E72D297353CC}">
              <c16:uniqueId val="{00000001-348F-4F81-8E2F-8B35021EF8D9}"/>
            </c:ext>
          </c:extLst>
        </c:ser>
        <c:dLbls>
          <c:dLblPos val="outEnd"/>
          <c:showLegendKey val="0"/>
          <c:showVal val="1"/>
          <c:showCatName val="0"/>
          <c:showSerName val="0"/>
          <c:showPercent val="0"/>
          <c:showBubbleSize val="0"/>
        </c:dLbls>
        <c:gapWidth val="100"/>
        <c:overlap val="-24"/>
        <c:axId val="167654288"/>
        <c:axId val="167654680"/>
      </c:barChart>
      <c:catAx>
        <c:axId val="1676542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167654680"/>
        <c:crosses val="autoZero"/>
        <c:auto val="1"/>
        <c:lblAlgn val="ctr"/>
        <c:lblOffset val="100"/>
        <c:noMultiLvlLbl val="0"/>
      </c:catAx>
      <c:valAx>
        <c:axId val="167654680"/>
        <c:scaling>
          <c:orientation val="minMax"/>
        </c:scaling>
        <c:delete val="1"/>
        <c:axPos val="l"/>
        <c:numFmt formatCode="#,##0.00" sourceLinked="1"/>
        <c:majorTickMark val="none"/>
        <c:minorTickMark val="none"/>
        <c:tickLblPos val="nextTo"/>
        <c:crossAx val="1676542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5.xml"/><Relationship Id="rId13" Type="http://schemas.openxmlformats.org/officeDocument/2006/relationships/chart" Target="../charts/chart30.xml"/><Relationship Id="rId3" Type="http://schemas.openxmlformats.org/officeDocument/2006/relationships/chart" Target="../charts/chart20.xml"/><Relationship Id="rId7" Type="http://schemas.openxmlformats.org/officeDocument/2006/relationships/chart" Target="../charts/chart24.xml"/><Relationship Id="rId12" Type="http://schemas.openxmlformats.org/officeDocument/2006/relationships/chart" Target="../charts/chart29.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11" Type="http://schemas.openxmlformats.org/officeDocument/2006/relationships/chart" Target="../charts/chart28.xml"/><Relationship Id="rId5" Type="http://schemas.openxmlformats.org/officeDocument/2006/relationships/chart" Target="../charts/chart22.xml"/><Relationship Id="rId15" Type="http://schemas.openxmlformats.org/officeDocument/2006/relationships/chart" Target="../charts/chart32.xml"/><Relationship Id="rId10" Type="http://schemas.openxmlformats.org/officeDocument/2006/relationships/chart" Target="../charts/chart27.xml"/><Relationship Id="rId4" Type="http://schemas.openxmlformats.org/officeDocument/2006/relationships/chart" Target="../charts/chart21.xml"/><Relationship Id="rId9" Type="http://schemas.openxmlformats.org/officeDocument/2006/relationships/chart" Target="../charts/chart26.xml"/><Relationship Id="rId14"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xdr:twoCellAnchor>
    <xdr:from>
      <xdr:col>1</xdr:col>
      <xdr:colOff>57151</xdr:colOff>
      <xdr:row>6</xdr:row>
      <xdr:rowOff>57151</xdr:rowOff>
    </xdr:from>
    <xdr:to>
      <xdr:col>3</xdr:col>
      <xdr:colOff>495301</xdr:colOff>
      <xdr:row>6</xdr:row>
      <xdr:rowOff>400050</xdr:rowOff>
    </xdr:to>
    <xdr:pic>
      <xdr:nvPicPr>
        <xdr:cNvPr id="5" name="Imagen 4">
          <a:extLst>
            <a:ext uri="{FF2B5EF4-FFF2-40B4-BE49-F238E27FC236}">
              <a16:creationId xmlns:a16="http://schemas.microsoft.com/office/drawing/2014/main" xmlns="" id="{2EF6A457-666A-4F25-935C-F6C0AB004A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6" y="1323976"/>
          <a:ext cx="3200400"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26</xdr:row>
      <xdr:rowOff>28575</xdr:rowOff>
    </xdr:from>
    <xdr:to>
      <xdr:col>3</xdr:col>
      <xdr:colOff>752475</xdr:colOff>
      <xdr:row>26</xdr:row>
      <xdr:rowOff>352425</xdr:rowOff>
    </xdr:to>
    <xdr:pic>
      <xdr:nvPicPr>
        <xdr:cNvPr id="6" name="Imagen 5">
          <a:extLst>
            <a:ext uri="{FF2B5EF4-FFF2-40B4-BE49-F238E27FC236}">
              <a16:creationId xmlns:a16="http://schemas.microsoft.com/office/drawing/2014/main" xmlns="" id="{31B728E2-A72E-49E9-9118-817DFDAB0E73}"/>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62175" y="6734175"/>
          <a:ext cx="34956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47</xdr:row>
      <xdr:rowOff>142875</xdr:rowOff>
    </xdr:from>
    <xdr:to>
      <xdr:col>3</xdr:col>
      <xdr:colOff>1362075</xdr:colOff>
      <xdr:row>49</xdr:row>
      <xdr:rowOff>47625</xdr:rowOff>
    </xdr:to>
    <xdr:pic>
      <xdr:nvPicPr>
        <xdr:cNvPr id="7" name="Imagen 6">
          <a:extLst>
            <a:ext uri="{FF2B5EF4-FFF2-40B4-BE49-F238E27FC236}">
              <a16:creationId xmlns:a16="http://schemas.microsoft.com/office/drawing/2014/main" xmlns="" id="{C04023BE-595A-41E9-AFF9-6BE06131196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81225" y="13068300"/>
          <a:ext cx="40862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68</xdr:row>
      <xdr:rowOff>57150</xdr:rowOff>
    </xdr:from>
    <xdr:to>
      <xdr:col>3</xdr:col>
      <xdr:colOff>638175</xdr:colOff>
      <xdr:row>69</xdr:row>
      <xdr:rowOff>95250</xdr:rowOff>
    </xdr:to>
    <xdr:pic>
      <xdr:nvPicPr>
        <xdr:cNvPr id="8" name="Imagen 7">
          <a:extLst>
            <a:ext uri="{FF2B5EF4-FFF2-40B4-BE49-F238E27FC236}">
              <a16:creationId xmlns:a16="http://schemas.microsoft.com/office/drawing/2014/main" xmlns="" id="{560B6C4D-41FF-496A-ACA5-7E4349AB5F3B}"/>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71700" y="19897725"/>
          <a:ext cx="3371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504825</xdr:colOff>
      <xdr:row>11</xdr:row>
      <xdr:rowOff>195262</xdr:rowOff>
    </xdr:from>
    <xdr:ext cx="65" cy="172227"/>
    <xdr:sp macro="" textlink="">
      <xdr:nvSpPr>
        <xdr:cNvPr id="9" name="CuadroTexto 8">
          <a:extLst>
            <a:ext uri="{FF2B5EF4-FFF2-40B4-BE49-F238E27FC236}">
              <a16:creationId xmlns:a16="http://schemas.microsoft.com/office/drawing/2014/main" xmlns="" id="{E5ACD23E-6127-4C97-B7CE-823B95873F19}"/>
            </a:ext>
          </a:extLst>
        </xdr:cNvPr>
        <xdr:cNvSpPr txBox="1"/>
      </xdr:nvSpPr>
      <xdr:spPr>
        <a:xfrm>
          <a:off x="5410200" y="29670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ES" sz="1100"/>
        </a:p>
      </xdr:txBody>
    </xdr:sp>
    <xdr:clientData/>
  </xdr:oneCellAnchor>
  <xdr:twoCellAnchor>
    <xdr:from>
      <xdr:col>1</xdr:col>
      <xdr:colOff>38100</xdr:colOff>
      <xdr:row>113</xdr:row>
      <xdr:rowOff>104775</xdr:rowOff>
    </xdr:from>
    <xdr:to>
      <xdr:col>4</xdr:col>
      <xdr:colOff>152400</xdr:colOff>
      <xdr:row>113</xdr:row>
      <xdr:rowOff>447675</xdr:rowOff>
    </xdr:to>
    <xdr:pic>
      <xdr:nvPicPr>
        <xdr:cNvPr id="10" name="Imagen 9">
          <a:extLst>
            <a:ext uri="{FF2B5EF4-FFF2-40B4-BE49-F238E27FC236}">
              <a16:creationId xmlns:a16="http://schemas.microsoft.com/office/drawing/2014/main" xmlns="" id="{62A6BF23-9EC5-4023-87AA-4E627B17559B}"/>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81225" y="31623000"/>
          <a:ext cx="42576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132</xdr:row>
      <xdr:rowOff>95250</xdr:rowOff>
    </xdr:from>
    <xdr:to>
      <xdr:col>4</xdr:col>
      <xdr:colOff>85725</xdr:colOff>
      <xdr:row>132</xdr:row>
      <xdr:rowOff>438150</xdr:rowOff>
    </xdr:to>
    <xdr:pic>
      <xdr:nvPicPr>
        <xdr:cNvPr id="11" name="Imagen 10">
          <a:extLst>
            <a:ext uri="{FF2B5EF4-FFF2-40B4-BE49-F238E27FC236}">
              <a16:creationId xmlns:a16="http://schemas.microsoft.com/office/drawing/2014/main" xmlns="" id="{99E9C168-0ACA-436B-A3B5-6B39F557AC25}"/>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0" y="36671250"/>
          <a:ext cx="41814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150</xdr:row>
      <xdr:rowOff>66675</xdr:rowOff>
    </xdr:from>
    <xdr:to>
      <xdr:col>5</xdr:col>
      <xdr:colOff>314325</xdr:colOff>
      <xdr:row>151</xdr:row>
      <xdr:rowOff>0</xdr:rowOff>
    </xdr:to>
    <xdr:pic>
      <xdr:nvPicPr>
        <xdr:cNvPr id="12" name="Imagen 11">
          <a:extLst>
            <a:ext uri="{FF2B5EF4-FFF2-40B4-BE49-F238E27FC236}">
              <a16:creationId xmlns:a16="http://schemas.microsoft.com/office/drawing/2014/main" xmlns="" id="{F769C145-595A-4461-BF01-820A691AA4B3}"/>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19325" y="41671875"/>
          <a:ext cx="5762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170</xdr:row>
      <xdr:rowOff>142875</xdr:rowOff>
    </xdr:from>
    <xdr:to>
      <xdr:col>3</xdr:col>
      <xdr:colOff>542925</xdr:colOff>
      <xdr:row>170</xdr:row>
      <xdr:rowOff>485775</xdr:rowOff>
    </xdr:to>
    <xdr:pic>
      <xdr:nvPicPr>
        <xdr:cNvPr id="13" name="Imagen 12">
          <a:extLst>
            <a:ext uri="{FF2B5EF4-FFF2-40B4-BE49-F238E27FC236}">
              <a16:creationId xmlns:a16="http://schemas.microsoft.com/office/drawing/2014/main" xmlns="" id="{3E054498-AE72-496E-8328-91132F6AEB13}"/>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81225" y="47482125"/>
          <a:ext cx="32670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190</xdr:row>
      <xdr:rowOff>133350</xdr:rowOff>
    </xdr:from>
    <xdr:to>
      <xdr:col>3</xdr:col>
      <xdr:colOff>1238250</xdr:colOff>
      <xdr:row>191</xdr:row>
      <xdr:rowOff>0</xdr:rowOff>
    </xdr:to>
    <xdr:pic>
      <xdr:nvPicPr>
        <xdr:cNvPr id="14" name="Imagen 13">
          <a:extLst>
            <a:ext uri="{FF2B5EF4-FFF2-40B4-BE49-F238E27FC236}">
              <a16:creationId xmlns:a16="http://schemas.microsoft.com/office/drawing/2014/main" xmlns="" id="{133D317B-C4B8-4D87-ADAB-1A3B77F570EC}"/>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81225" y="52968525"/>
          <a:ext cx="3962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213</xdr:row>
      <xdr:rowOff>38100</xdr:rowOff>
    </xdr:from>
    <xdr:to>
      <xdr:col>4</xdr:col>
      <xdr:colOff>152400</xdr:colOff>
      <xdr:row>213</xdr:row>
      <xdr:rowOff>428625</xdr:rowOff>
    </xdr:to>
    <xdr:pic>
      <xdr:nvPicPr>
        <xdr:cNvPr id="15" name="Imagen 14">
          <a:extLst>
            <a:ext uri="{FF2B5EF4-FFF2-40B4-BE49-F238E27FC236}">
              <a16:creationId xmlns:a16="http://schemas.microsoft.com/office/drawing/2014/main" xmlns="" id="{89D58291-B7F2-4173-A069-995956097809}"/>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59797950"/>
          <a:ext cx="42386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214</xdr:row>
      <xdr:rowOff>123825</xdr:rowOff>
    </xdr:from>
    <xdr:to>
      <xdr:col>5</xdr:col>
      <xdr:colOff>200025</xdr:colOff>
      <xdr:row>215</xdr:row>
      <xdr:rowOff>495300</xdr:rowOff>
    </xdr:to>
    <xdr:pic>
      <xdr:nvPicPr>
        <xdr:cNvPr id="16" name="Imagen 15">
          <a:extLst>
            <a:ext uri="{FF2B5EF4-FFF2-40B4-BE49-F238E27FC236}">
              <a16:creationId xmlns:a16="http://schemas.microsoft.com/office/drawing/2014/main" xmlns="" id="{1222E723-442E-4125-91DC-37C88B791BDF}"/>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60807600"/>
          <a:ext cx="566737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215</xdr:row>
      <xdr:rowOff>581025</xdr:rowOff>
    </xdr:from>
    <xdr:to>
      <xdr:col>3</xdr:col>
      <xdr:colOff>1276350</xdr:colOff>
      <xdr:row>215</xdr:row>
      <xdr:rowOff>762000</xdr:rowOff>
    </xdr:to>
    <xdr:pic>
      <xdr:nvPicPr>
        <xdr:cNvPr id="17" name="Imagen 16">
          <a:extLst>
            <a:ext uri="{FF2B5EF4-FFF2-40B4-BE49-F238E27FC236}">
              <a16:creationId xmlns:a16="http://schemas.microsoft.com/office/drawing/2014/main" xmlns="" id="{3FFE9B8C-1FA7-438E-8EB9-582C33615A1F}"/>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61102875"/>
          <a:ext cx="39814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254</xdr:row>
      <xdr:rowOff>57150</xdr:rowOff>
    </xdr:from>
    <xdr:to>
      <xdr:col>4</xdr:col>
      <xdr:colOff>685800</xdr:colOff>
      <xdr:row>254</xdr:row>
      <xdr:rowOff>371475</xdr:rowOff>
    </xdr:to>
    <xdr:pic>
      <xdr:nvPicPr>
        <xdr:cNvPr id="18" name="Imagen 17">
          <a:extLst>
            <a:ext uri="{FF2B5EF4-FFF2-40B4-BE49-F238E27FC236}">
              <a16:creationId xmlns:a16="http://schemas.microsoft.com/office/drawing/2014/main" xmlns="" id="{ED637B1D-2023-471A-8748-3873BBC161C5}"/>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0" y="72685275"/>
          <a:ext cx="47815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275</xdr:row>
      <xdr:rowOff>142875</xdr:rowOff>
    </xdr:from>
    <xdr:to>
      <xdr:col>3</xdr:col>
      <xdr:colOff>666750</xdr:colOff>
      <xdr:row>275</xdr:row>
      <xdr:rowOff>523875</xdr:rowOff>
    </xdr:to>
    <xdr:pic>
      <xdr:nvPicPr>
        <xdr:cNvPr id="19" name="Imagen 18">
          <a:extLst>
            <a:ext uri="{FF2B5EF4-FFF2-40B4-BE49-F238E27FC236}">
              <a16:creationId xmlns:a16="http://schemas.microsoft.com/office/drawing/2014/main" xmlns="" id="{23525732-818E-4AEF-A1CA-02F46BEDF8A7}"/>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78838425"/>
          <a:ext cx="33718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276</xdr:row>
      <xdr:rowOff>180975</xdr:rowOff>
    </xdr:from>
    <xdr:to>
      <xdr:col>1</xdr:col>
      <xdr:colOff>523875</xdr:colOff>
      <xdr:row>277</xdr:row>
      <xdr:rowOff>209550</xdr:rowOff>
    </xdr:to>
    <xdr:pic>
      <xdr:nvPicPr>
        <xdr:cNvPr id="20" name="Imagen 19">
          <a:extLst>
            <a:ext uri="{FF2B5EF4-FFF2-40B4-BE49-F238E27FC236}">
              <a16:creationId xmlns:a16="http://schemas.microsoft.com/office/drawing/2014/main" xmlns="" id="{B7913F21-03DA-4E7F-8FC4-911C888944A7}"/>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38375" y="79428975"/>
          <a:ext cx="4286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302</xdr:row>
      <xdr:rowOff>190500</xdr:rowOff>
    </xdr:from>
    <xdr:to>
      <xdr:col>1</xdr:col>
      <xdr:colOff>438150</xdr:colOff>
      <xdr:row>304</xdr:row>
      <xdr:rowOff>190500</xdr:rowOff>
    </xdr:to>
    <xdr:pic>
      <xdr:nvPicPr>
        <xdr:cNvPr id="22" name="Imagen 21">
          <a:extLst>
            <a:ext uri="{FF2B5EF4-FFF2-40B4-BE49-F238E27FC236}">
              <a16:creationId xmlns:a16="http://schemas.microsoft.com/office/drawing/2014/main" xmlns="" id="{71A8B873-95F5-429D-A3EC-4BFE908A9BC3}"/>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28850" y="86782275"/>
          <a:ext cx="3524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305</xdr:row>
      <xdr:rowOff>19050</xdr:rowOff>
    </xdr:from>
    <xdr:to>
      <xdr:col>1</xdr:col>
      <xdr:colOff>419100</xdr:colOff>
      <xdr:row>306</xdr:row>
      <xdr:rowOff>66675</xdr:rowOff>
    </xdr:to>
    <xdr:pic>
      <xdr:nvPicPr>
        <xdr:cNvPr id="23" name="Imagen 22">
          <a:extLst>
            <a:ext uri="{FF2B5EF4-FFF2-40B4-BE49-F238E27FC236}">
              <a16:creationId xmlns:a16="http://schemas.microsoft.com/office/drawing/2014/main" xmlns="" id="{D7B3E1A0-2D16-46EF-A0AB-F200C5D42DCB}"/>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28850" y="87410925"/>
          <a:ext cx="3333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328</xdr:row>
      <xdr:rowOff>9525</xdr:rowOff>
    </xdr:from>
    <xdr:to>
      <xdr:col>3</xdr:col>
      <xdr:colOff>219075</xdr:colOff>
      <xdr:row>329</xdr:row>
      <xdr:rowOff>133350</xdr:rowOff>
    </xdr:to>
    <xdr:pic>
      <xdr:nvPicPr>
        <xdr:cNvPr id="24" name="Imagen 23">
          <a:extLst>
            <a:ext uri="{FF2B5EF4-FFF2-40B4-BE49-F238E27FC236}">
              <a16:creationId xmlns:a16="http://schemas.microsoft.com/office/drawing/2014/main" xmlns="" id="{6D741B3C-AACA-4EBF-964B-84BA12938C3F}"/>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94021275"/>
          <a:ext cx="292417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330</xdr:row>
      <xdr:rowOff>0</xdr:rowOff>
    </xdr:from>
    <xdr:to>
      <xdr:col>3</xdr:col>
      <xdr:colOff>333375</xdr:colOff>
      <xdr:row>330</xdr:row>
      <xdr:rowOff>161925</xdr:rowOff>
    </xdr:to>
    <xdr:pic>
      <xdr:nvPicPr>
        <xdr:cNvPr id="25" name="Imagen 24">
          <a:extLst>
            <a:ext uri="{FF2B5EF4-FFF2-40B4-BE49-F238E27FC236}">
              <a16:creationId xmlns:a16="http://schemas.microsoft.com/office/drawing/2014/main" xmlns="" id="{26C78F4E-C788-4830-B3E4-ED21D409F944}"/>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94535625"/>
          <a:ext cx="303847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295275</xdr:colOff>
      <xdr:row>330</xdr:row>
      <xdr:rowOff>161925</xdr:rowOff>
    </xdr:from>
    <xdr:to>
      <xdr:col>3</xdr:col>
      <xdr:colOff>314325</xdr:colOff>
      <xdr:row>331</xdr:row>
      <xdr:rowOff>133350</xdr:rowOff>
    </xdr:to>
    <xdr:pic>
      <xdr:nvPicPr>
        <xdr:cNvPr id="26" name="Imagen 25">
          <a:extLst>
            <a:ext uri="{FF2B5EF4-FFF2-40B4-BE49-F238E27FC236}">
              <a16:creationId xmlns:a16="http://schemas.microsoft.com/office/drawing/2014/main" xmlns="" id="{9FAECDDF-22D9-4A1F-B187-71C2DE896488}"/>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38400" y="94697550"/>
          <a:ext cx="27813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350</xdr:row>
      <xdr:rowOff>47625</xdr:rowOff>
    </xdr:from>
    <xdr:to>
      <xdr:col>2</xdr:col>
      <xdr:colOff>990600</xdr:colOff>
      <xdr:row>350</xdr:row>
      <xdr:rowOff>390525</xdr:rowOff>
    </xdr:to>
    <xdr:pic>
      <xdr:nvPicPr>
        <xdr:cNvPr id="27" name="Imagen 26">
          <a:extLst>
            <a:ext uri="{FF2B5EF4-FFF2-40B4-BE49-F238E27FC236}">
              <a16:creationId xmlns:a16="http://schemas.microsoft.com/office/drawing/2014/main" xmlns="" id="{24530FC2-3F87-4896-8D78-97B35AFA3DCA}"/>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71700" y="100441125"/>
          <a:ext cx="23431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388</xdr:row>
      <xdr:rowOff>161925</xdr:rowOff>
    </xdr:from>
    <xdr:to>
      <xdr:col>4</xdr:col>
      <xdr:colOff>371475</xdr:colOff>
      <xdr:row>389</xdr:row>
      <xdr:rowOff>38100</xdr:rowOff>
    </xdr:to>
    <xdr:pic>
      <xdr:nvPicPr>
        <xdr:cNvPr id="28" name="Imagen 27">
          <a:extLst>
            <a:ext uri="{FF2B5EF4-FFF2-40B4-BE49-F238E27FC236}">
              <a16:creationId xmlns:a16="http://schemas.microsoft.com/office/drawing/2014/main" xmlns="" id="{0970403A-9E15-4CE7-83EC-7C7BEE8FC701}"/>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0" y="111109125"/>
          <a:ext cx="44672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405</xdr:row>
      <xdr:rowOff>95250</xdr:rowOff>
    </xdr:from>
    <xdr:to>
      <xdr:col>3</xdr:col>
      <xdr:colOff>1371600</xdr:colOff>
      <xdr:row>405</xdr:row>
      <xdr:rowOff>476250</xdr:rowOff>
    </xdr:to>
    <xdr:pic>
      <xdr:nvPicPr>
        <xdr:cNvPr id="29" name="Imagen 28">
          <a:extLst>
            <a:ext uri="{FF2B5EF4-FFF2-40B4-BE49-F238E27FC236}">
              <a16:creationId xmlns:a16="http://schemas.microsoft.com/office/drawing/2014/main" xmlns="" id="{1536FB9E-9B6C-4A48-AA51-5848AFAE3832}"/>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00275" y="116071650"/>
          <a:ext cx="4076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426</xdr:row>
      <xdr:rowOff>171450</xdr:rowOff>
    </xdr:from>
    <xdr:to>
      <xdr:col>4</xdr:col>
      <xdr:colOff>857250</xdr:colOff>
      <xdr:row>426</xdr:row>
      <xdr:rowOff>523875</xdr:rowOff>
    </xdr:to>
    <xdr:pic>
      <xdr:nvPicPr>
        <xdr:cNvPr id="30" name="Imagen 29">
          <a:extLst>
            <a:ext uri="{FF2B5EF4-FFF2-40B4-BE49-F238E27FC236}">
              <a16:creationId xmlns:a16="http://schemas.microsoft.com/office/drawing/2014/main" xmlns="" id="{560AA3F5-F134-456F-865C-1B524CFFCCE5}"/>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71700" y="121510425"/>
          <a:ext cx="497205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299</xdr:row>
      <xdr:rowOff>485775</xdr:rowOff>
    </xdr:from>
    <xdr:to>
      <xdr:col>3</xdr:col>
      <xdr:colOff>1171575</xdr:colOff>
      <xdr:row>302</xdr:row>
      <xdr:rowOff>171450</xdr:rowOff>
    </xdr:to>
    <xdr:pic>
      <xdr:nvPicPr>
        <xdr:cNvPr id="32" name="Imagen 31">
          <a:extLst>
            <a:ext uri="{FF2B5EF4-FFF2-40B4-BE49-F238E27FC236}">
              <a16:creationId xmlns:a16="http://schemas.microsoft.com/office/drawing/2014/main" xmlns="" id="{8DD3B2C2-06F1-46CF-A571-C9EACCECE4B5}"/>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62175" y="86039325"/>
          <a:ext cx="391477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576262</xdr:colOff>
      <xdr:row>445</xdr:row>
      <xdr:rowOff>128586</xdr:rowOff>
    </xdr:from>
    <xdr:ext cx="4843463" cy="690564"/>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xmlns="" id="{CDCCF66E-6802-42D5-89AB-675D523DB2F8}"/>
                </a:ext>
              </a:extLst>
            </xdr:cNvPr>
            <xdr:cNvSpPr txBox="1"/>
          </xdr:nvSpPr>
          <xdr:spPr>
            <a:xfrm>
              <a:off x="2719387" y="127068261"/>
              <a:ext cx="4843463" cy="690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left"/>
                  </m:oMathParaPr>
                  <m:oMath xmlns:m="http://schemas.openxmlformats.org/officeDocument/2006/math">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𝐻𝑜𝑔𝑎𝑟𝑒𝑠</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𝑚𝑜𝑛𝑜𝑚𝑎𝑟𝑒𝑛𝑡𝑎𝑙𝑒𝑠</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𝑦</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𝑚𝑜𝑛𝑜𝑝𝑎𝑟𝑒𝑛𝑡𝑎𝑙𝑒𝑠</m:t>
                    </m:r>
                    <m:r>
                      <a:rPr lang="es-ES" sz="1100" b="0" i="1">
                        <a:solidFill>
                          <a:srgbClr val="5CACE2"/>
                        </a:solidFill>
                        <a:latin typeface="Cambria Math" panose="02040503050406030204" pitchFamily="18" charset="0"/>
                      </a:rPr>
                      <m:t>=</m:t>
                    </m:r>
                    <m:f>
                      <m:fPr>
                        <m:ctrlPr>
                          <a:rPr lang="es-ES" sz="1100" b="0" i="1">
                            <a:solidFill>
                              <a:srgbClr val="5CACE2"/>
                            </a:solidFill>
                            <a:latin typeface="Cambria Math" panose="02040503050406030204" pitchFamily="18" charset="0"/>
                          </a:rPr>
                        </m:ctrlPr>
                      </m:fPr>
                      <m:num>
                        <m:r>
                          <a:rPr lang="es-ES" sz="1100" b="0" i="1">
                            <a:solidFill>
                              <a:srgbClr val="5CACE2"/>
                            </a:solidFill>
                            <a:latin typeface="Cambria Math" panose="02040503050406030204" pitchFamily="18" charset="0"/>
                          </a:rPr>
                          <m:t>𝐻𝑜𝑔𝑎𝑟𝑒𝑠</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𝑚𝑜𝑛𝑜𝑝𝑎𝑟𝑒𝑛𝑡𝑎𝑙𝑒𝑠</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𝑜</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𝑚𝑜𝑛𝑜𝑝𝑎𝑟𝑒𝑛𝑡𝑎𝑙𝑒𝑠</m:t>
                        </m:r>
                      </m:num>
                      <m:den>
                        <m:r>
                          <a:rPr lang="es-ES" sz="1100" b="0" i="1">
                            <a:solidFill>
                              <a:srgbClr val="5CACE2"/>
                            </a:solidFill>
                            <a:latin typeface="Cambria Math" panose="02040503050406030204" pitchFamily="18" charset="0"/>
                          </a:rPr>
                          <m:t>𝑇𝑜𝑡𝑎𝑙</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h𝑜𝑔𝑎𝑟𝑒𝑠</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𝑢𝑛𝑎</m:t>
                        </m:r>
                        <m:r>
                          <a:rPr lang="es-ES" sz="1100" b="0" i="1">
                            <a:solidFill>
                              <a:srgbClr val="5CACE2"/>
                            </a:solidFill>
                            <a:latin typeface="Cambria Math" panose="02040503050406030204" pitchFamily="18" charset="0"/>
                          </a:rPr>
                          <m:t> </m:t>
                        </m:r>
                        <m:r>
                          <a:rPr lang="es-ES" sz="1100" b="0" i="1">
                            <a:solidFill>
                              <a:srgbClr val="5CACE2"/>
                            </a:solidFill>
                            <a:latin typeface="Cambria Math" panose="02040503050406030204" pitchFamily="18" charset="0"/>
                          </a:rPr>
                          <m:t>𝑝𝑒𝑟𝑠𝑜𝑛𝑎</m:t>
                        </m:r>
                        <m:r>
                          <a:rPr lang="es-ES" sz="1100" b="0" i="1">
                            <a:solidFill>
                              <a:srgbClr val="5CACE2"/>
                            </a:solidFill>
                            <a:latin typeface="Cambria Math" panose="02040503050406030204" pitchFamily="18" charset="0"/>
                          </a:rPr>
                          <m:t>+</m:t>
                        </m:r>
                        <m:r>
                          <a:rPr lang="es-ES" sz="1100" b="0" i="1">
                            <a:solidFill>
                              <a:srgbClr val="5CACE2"/>
                            </a:solidFill>
                            <a:latin typeface="Cambria Math" panose="02040503050406030204" pitchFamily="18" charset="0"/>
                          </a:rPr>
                          <m:t>𝑚𝑒𝑛𝑜𝑟𝑒𝑠</m:t>
                        </m:r>
                      </m:den>
                    </m:f>
                    <m:r>
                      <a:rPr lang="es-ES" sz="1100" b="0" i="1">
                        <a:solidFill>
                          <a:srgbClr val="5CACE2"/>
                        </a:solidFill>
                        <a:latin typeface="Cambria Math" panose="02040503050406030204" pitchFamily="18" charset="0"/>
                      </a:rPr>
                      <m:t>∗100</m:t>
                    </m:r>
                  </m:oMath>
                </m:oMathPara>
              </a14:m>
              <a:endParaRPr lang="es-ES" sz="1100">
                <a:solidFill>
                  <a:srgbClr val="5CACE2"/>
                </a:solidFill>
              </a:endParaRPr>
            </a:p>
          </xdr:txBody>
        </xdr:sp>
      </mc:Choice>
      <mc:Fallback xmlns="">
        <xdr:sp macro="" textlink="">
          <xdr:nvSpPr>
            <xdr:cNvPr id="2" name="CuadroTexto 1">
              <a:extLst>
                <a:ext uri="{FF2B5EF4-FFF2-40B4-BE49-F238E27FC236}">
                  <a16:creationId xmlns:a16="http://schemas.microsoft.com/office/drawing/2014/main" id="{CDCCF66E-6802-42D5-89AB-675D523DB2F8}"/>
                </a:ext>
              </a:extLst>
            </xdr:cNvPr>
            <xdr:cNvSpPr txBox="1"/>
          </xdr:nvSpPr>
          <xdr:spPr>
            <a:xfrm>
              <a:off x="2719387" y="127068261"/>
              <a:ext cx="4843463" cy="690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ES" sz="1100" b="0" i="0">
                  <a:solidFill>
                    <a:srgbClr val="5CACE2"/>
                  </a:solidFill>
                  <a:latin typeface="Cambria Math" panose="02040503050406030204" pitchFamily="18" charset="0"/>
                </a:rPr>
                <a:t>% 𝐻𝑜𝑔𝑎𝑟𝑒𝑠 𝑚𝑜𝑛𝑜𝑚𝑎𝑟𝑒𝑛𝑡𝑎𝑙𝑒𝑠 𝑦 𝑚𝑜𝑛𝑜𝑝𝑎𝑟𝑒𝑛𝑡𝑎𝑙𝑒𝑠=(𝐻𝑜𝑔𝑎𝑟𝑒𝑠 𝑚𝑜𝑛𝑜𝑝𝑎𝑟𝑒𝑛𝑡𝑎𝑙𝑒𝑠 𝑜 𝑚𝑜𝑛𝑜𝑝𝑎𝑟𝑒𝑛𝑡𝑎𝑙𝑒𝑠)/(𝑇𝑜𝑡𝑎𝑙 ℎ𝑜𝑔𝑎𝑟𝑒𝑠 𝑢𝑛𝑎 𝑝𝑒𝑟𝑠𝑜𝑛𝑎+𝑚𝑒𝑛𝑜𝑟𝑒𝑠)∗100</a:t>
              </a:r>
              <a:endParaRPr lang="es-ES" sz="1100">
                <a:solidFill>
                  <a:srgbClr val="5CACE2"/>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374073</xdr:colOff>
      <xdr:row>36</xdr:row>
      <xdr:rowOff>130319</xdr:rowOff>
    </xdr:from>
    <xdr:to>
      <xdr:col>5</xdr:col>
      <xdr:colOff>563708</xdr:colOff>
      <xdr:row>49</xdr:row>
      <xdr:rowOff>149369</xdr:rowOff>
    </xdr:to>
    <xdr:graphicFrame macro="">
      <xdr:nvGraphicFramePr>
        <xdr:cNvPr id="2" name="Gráfico 1">
          <a:extLst>
            <a:ext uri="{FF2B5EF4-FFF2-40B4-BE49-F238E27FC236}">
              <a16:creationId xmlns:a16="http://schemas.microsoft.com/office/drawing/2014/main" xmlns="" id="{E36A9923-CF30-4F59-9CA3-0B82DC0BA7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270</xdr:row>
      <xdr:rowOff>4762</xdr:rowOff>
    </xdr:from>
    <xdr:to>
      <xdr:col>5</xdr:col>
      <xdr:colOff>180975</xdr:colOff>
      <xdr:row>281</xdr:row>
      <xdr:rowOff>200025</xdr:rowOff>
    </xdr:to>
    <xdr:graphicFrame macro="">
      <xdr:nvGraphicFramePr>
        <xdr:cNvPr id="8" name="Gráfico 7">
          <a:extLst>
            <a:ext uri="{FF2B5EF4-FFF2-40B4-BE49-F238E27FC236}">
              <a16:creationId xmlns:a16="http://schemas.microsoft.com/office/drawing/2014/main" xmlns="" id="{0DA3F5DA-969D-4F6C-95CB-3E40248C6B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438150</xdr:colOff>
      <xdr:row>307</xdr:row>
      <xdr:rowOff>71437</xdr:rowOff>
    </xdr:from>
    <xdr:to>
      <xdr:col>5</xdr:col>
      <xdr:colOff>266700</xdr:colOff>
      <xdr:row>319</xdr:row>
      <xdr:rowOff>161925</xdr:rowOff>
    </xdr:to>
    <xdr:graphicFrame macro="">
      <xdr:nvGraphicFramePr>
        <xdr:cNvPr id="9" name="Gráfico 8">
          <a:extLst>
            <a:ext uri="{FF2B5EF4-FFF2-40B4-BE49-F238E27FC236}">
              <a16:creationId xmlns:a16="http://schemas.microsoft.com/office/drawing/2014/main" xmlns="" id="{D2403899-9980-4F54-8C7B-1A6267650B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385761</xdr:colOff>
      <xdr:row>345</xdr:row>
      <xdr:rowOff>4762</xdr:rowOff>
    </xdr:from>
    <xdr:to>
      <xdr:col>5</xdr:col>
      <xdr:colOff>371474</xdr:colOff>
      <xdr:row>357</xdr:row>
      <xdr:rowOff>114300</xdr:rowOff>
    </xdr:to>
    <xdr:graphicFrame macro="">
      <xdr:nvGraphicFramePr>
        <xdr:cNvPr id="12" name="Gráfico 11">
          <a:extLst>
            <a:ext uri="{FF2B5EF4-FFF2-40B4-BE49-F238E27FC236}">
              <a16:creationId xmlns:a16="http://schemas.microsoft.com/office/drawing/2014/main" xmlns="" id="{5A8FC802-06EB-4938-841D-21AE50626D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209549</xdr:colOff>
      <xdr:row>381</xdr:row>
      <xdr:rowOff>176212</xdr:rowOff>
    </xdr:from>
    <xdr:to>
      <xdr:col>6</xdr:col>
      <xdr:colOff>133349</xdr:colOff>
      <xdr:row>393</xdr:row>
      <xdr:rowOff>171450</xdr:rowOff>
    </xdr:to>
    <xdr:graphicFrame macro="">
      <xdr:nvGraphicFramePr>
        <xdr:cNvPr id="15" name="Gráfico 14">
          <a:extLst>
            <a:ext uri="{FF2B5EF4-FFF2-40B4-BE49-F238E27FC236}">
              <a16:creationId xmlns:a16="http://schemas.microsoft.com/office/drawing/2014/main" xmlns="" id="{A7DF27D4-77D2-42BA-B8EE-490079610C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104775</xdr:colOff>
      <xdr:row>80</xdr:row>
      <xdr:rowOff>185737</xdr:rowOff>
    </xdr:from>
    <xdr:to>
      <xdr:col>4</xdr:col>
      <xdr:colOff>628650</xdr:colOff>
      <xdr:row>92</xdr:row>
      <xdr:rowOff>85725</xdr:rowOff>
    </xdr:to>
    <xdr:graphicFrame macro="">
      <xdr:nvGraphicFramePr>
        <xdr:cNvPr id="23" name="Gráfico 22">
          <a:extLst>
            <a:ext uri="{FF2B5EF4-FFF2-40B4-BE49-F238E27FC236}">
              <a16:creationId xmlns:a16="http://schemas.microsoft.com/office/drawing/2014/main" xmlns="" id="{827C267C-94DA-4796-9B20-6F6CB07A5C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661987</xdr:colOff>
      <xdr:row>80</xdr:row>
      <xdr:rowOff>185737</xdr:rowOff>
    </xdr:from>
    <xdr:to>
      <xdr:col>9</xdr:col>
      <xdr:colOff>390525</xdr:colOff>
      <xdr:row>92</xdr:row>
      <xdr:rowOff>76200</xdr:rowOff>
    </xdr:to>
    <xdr:graphicFrame macro="">
      <xdr:nvGraphicFramePr>
        <xdr:cNvPr id="27" name="Gráfico 26">
          <a:extLst>
            <a:ext uri="{FF2B5EF4-FFF2-40B4-BE49-F238E27FC236}">
              <a16:creationId xmlns:a16="http://schemas.microsoft.com/office/drawing/2014/main" xmlns="" id="{61A121CB-C707-47E0-BE7F-B0F3ADC96F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28574</xdr:colOff>
      <xdr:row>124</xdr:row>
      <xdr:rowOff>23812</xdr:rowOff>
    </xdr:from>
    <xdr:to>
      <xdr:col>4</xdr:col>
      <xdr:colOff>581024</xdr:colOff>
      <xdr:row>136</xdr:row>
      <xdr:rowOff>29212</xdr:rowOff>
    </xdr:to>
    <xdr:graphicFrame macro="">
      <xdr:nvGraphicFramePr>
        <xdr:cNvPr id="28" name="Gráfico 27">
          <a:extLst>
            <a:ext uri="{FF2B5EF4-FFF2-40B4-BE49-F238E27FC236}">
              <a16:creationId xmlns:a16="http://schemas.microsoft.com/office/drawing/2014/main" xmlns="" id="{EA02C315-A88B-448A-B69C-2CE6A7DEF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623886</xdr:colOff>
      <xdr:row>124</xdr:row>
      <xdr:rowOff>14287</xdr:rowOff>
    </xdr:from>
    <xdr:to>
      <xdr:col>9</xdr:col>
      <xdr:colOff>409574</xdr:colOff>
      <xdr:row>136</xdr:row>
      <xdr:rowOff>19687</xdr:rowOff>
    </xdr:to>
    <xdr:graphicFrame macro="">
      <xdr:nvGraphicFramePr>
        <xdr:cNvPr id="32" name="Gráfico 31">
          <a:extLst>
            <a:ext uri="{FF2B5EF4-FFF2-40B4-BE49-F238E27FC236}">
              <a16:creationId xmlns:a16="http://schemas.microsoft.com/office/drawing/2014/main" xmlns="" id="{910EFC61-FB48-430B-88A6-9545D4901D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390525</xdr:colOff>
      <xdr:row>11</xdr:row>
      <xdr:rowOff>195262</xdr:rowOff>
    </xdr:from>
    <xdr:to>
      <xdr:col>9</xdr:col>
      <xdr:colOff>38100</xdr:colOff>
      <xdr:row>23</xdr:row>
      <xdr:rowOff>0</xdr:rowOff>
    </xdr:to>
    <xdr:graphicFrame macro="">
      <xdr:nvGraphicFramePr>
        <xdr:cNvPr id="10" name="Gráfico 9">
          <a:extLst>
            <a:ext uri="{FF2B5EF4-FFF2-40B4-BE49-F238E27FC236}">
              <a16:creationId xmlns:a16="http://schemas.microsoft.com/office/drawing/2014/main" xmlns="" id="{059CFE1C-1832-475F-8EF3-0CC98A6A85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419100</xdr:colOff>
      <xdr:row>155</xdr:row>
      <xdr:rowOff>9524</xdr:rowOff>
    </xdr:from>
    <xdr:to>
      <xdr:col>5</xdr:col>
      <xdr:colOff>971550</xdr:colOff>
      <xdr:row>168</xdr:row>
      <xdr:rowOff>190499</xdr:rowOff>
    </xdr:to>
    <xdr:graphicFrame macro="">
      <xdr:nvGraphicFramePr>
        <xdr:cNvPr id="4" name="Gráfico 3">
          <a:extLst>
            <a:ext uri="{FF2B5EF4-FFF2-40B4-BE49-F238E27FC236}">
              <a16:creationId xmlns:a16="http://schemas.microsoft.com/office/drawing/2014/main" xmlns="" id="{2292A4D7-FD14-4015-9293-A857058BAF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180975</xdr:colOff>
      <xdr:row>270</xdr:row>
      <xdr:rowOff>4762</xdr:rowOff>
    </xdr:from>
    <xdr:to>
      <xdr:col>10</xdr:col>
      <xdr:colOff>371475</xdr:colOff>
      <xdr:row>282</xdr:row>
      <xdr:rowOff>0</xdr:rowOff>
    </xdr:to>
    <xdr:graphicFrame macro="">
      <xdr:nvGraphicFramePr>
        <xdr:cNvPr id="13" name="Gráfico 12">
          <a:extLst>
            <a:ext uri="{FF2B5EF4-FFF2-40B4-BE49-F238E27FC236}">
              <a16:creationId xmlns:a16="http://schemas.microsoft.com/office/drawing/2014/main" xmlns="" id="{452C4F44-EE22-4FC5-B564-FFB3DE9AC1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266700</xdr:colOff>
      <xdr:row>307</xdr:row>
      <xdr:rowOff>71437</xdr:rowOff>
    </xdr:from>
    <xdr:to>
      <xdr:col>10</xdr:col>
      <xdr:colOff>457200</xdr:colOff>
      <xdr:row>319</xdr:row>
      <xdr:rowOff>171450</xdr:rowOff>
    </xdr:to>
    <xdr:graphicFrame macro="">
      <xdr:nvGraphicFramePr>
        <xdr:cNvPr id="14" name="Gráfico 13">
          <a:extLst>
            <a:ext uri="{FF2B5EF4-FFF2-40B4-BE49-F238E27FC236}">
              <a16:creationId xmlns:a16="http://schemas.microsoft.com/office/drawing/2014/main" xmlns="" id="{182FA5CE-F24D-4475-8DCE-4F47D56246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361950</xdr:colOff>
      <xdr:row>345</xdr:row>
      <xdr:rowOff>4762</xdr:rowOff>
    </xdr:from>
    <xdr:to>
      <xdr:col>10</xdr:col>
      <xdr:colOff>552450</xdr:colOff>
      <xdr:row>357</xdr:row>
      <xdr:rowOff>123825</xdr:rowOff>
    </xdr:to>
    <xdr:graphicFrame macro="">
      <xdr:nvGraphicFramePr>
        <xdr:cNvPr id="16" name="Gráfico 15">
          <a:extLst>
            <a:ext uri="{FF2B5EF4-FFF2-40B4-BE49-F238E27FC236}">
              <a16:creationId xmlns:a16="http://schemas.microsoft.com/office/drawing/2014/main" xmlns="" id="{4BB3F424-15C6-4121-86E3-10BF789F4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114300</xdr:colOff>
      <xdr:row>381</xdr:row>
      <xdr:rowOff>176212</xdr:rowOff>
    </xdr:from>
    <xdr:to>
      <xdr:col>11</xdr:col>
      <xdr:colOff>523875</xdr:colOff>
      <xdr:row>393</xdr:row>
      <xdr:rowOff>190500</xdr:rowOff>
    </xdr:to>
    <xdr:graphicFrame macro="">
      <xdr:nvGraphicFramePr>
        <xdr:cNvPr id="17" name="Gráfico 16">
          <a:extLst>
            <a:ext uri="{FF2B5EF4-FFF2-40B4-BE49-F238E27FC236}">
              <a16:creationId xmlns:a16="http://schemas.microsoft.com/office/drawing/2014/main" xmlns="" id="{6DC36AF8-FC2B-40DF-9C19-393DF310F6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180975</xdr:colOff>
      <xdr:row>230</xdr:row>
      <xdr:rowOff>109537</xdr:rowOff>
    </xdr:from>
    <xdr:to>
      <xdr:col>5</xdr:col>
      <xdr:colOff>371475</xdr:colOff>
      <xdr:row>243</xdr:row>
      <xdr:rowOff>128587</xdr:rowOff>
    </xdr:to>
    <xdr:graphicFrame macro="">
      <xdr:nvGraphicFramePr>
        <xdr:cNvPr id="3" name="Gráfico 2">
          <a:extLst>
            <a:ext uri="{FF2B5EF4-FFF2-40B4-BE49-F238E27FC236}">
              <a16:creationId xmlns:a16="http://schemas.microsoft.com/office/drawing/2014/main" xmlns="" id="{49DC012B-0BB1-40BC-9BF3-EBD3EEE248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366712</xdr:colOff>
      <xdr:row>230</xdr:row>
      <xdr:rowOff>109536</xdr:rowOff>
    </xdr:from>
    <xdr:to>
      <xdr:col>10</xdr:col>
      <xdr:colOff>428626</xdr:colOff>
      <xdr:row>243</xdr:row>
      <xdr:rowOff>133349</xdr:rowOff>
    </xdr:to>
    <xdr:graphicFrame macro="">
      <xdr:nvGraphicFramePr>
        <xdr:cNvPr id="6" name="Gráfico 5">
          <a:extLst>
            <a:ext uri="{FF2B5EF4-FFF2-40B4-BE49-F238E27FC236}">
              <a16:creationId xmlns:a16="http://schemas.microsoft.com/office/drawing/2014/main" xmlns="" id="{77AF36DE-0369-43F5-8228-D8037B8045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128587</xdr:colOff>
      <xdr:row>11</xdr:row>
      <xdr:rowOff>119062</xdr:rowOff>
    </xdr:from>
    <xdr:to>
      <xdr:col>5</xdr:col>
      <xdr:colOff>476250</xdr:colOff>
      <xdr:row>22</xdr:row>
      <xdr:rowOff>142875</xdr:rowOff>
    </xdr:to>
    <xdr:graphicFrame macro="">
      <xdr:nvGraphicFramePr>
        <xdr:cNvPr id="7" name="Gráfico 6">
          <a:extLst>
            <a:ext uri="{FF2B5EF4-FFF2-40B4-BE49-F238E27FC236}">
              <a16:creationId xmlns:a16="http://schemas.microsoft.com/office/drawing/2014/main" xmlns="" id="{CF7003DE-A3CB-435D-8285-0241372E2F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366712</xdr:colOff>
      <xdr:row>115</xdr:row>
      <xdr:rowOff>157162</xdr:rowOff>
    </xdr:from>
    <xdr:to>
      <xdr:col>11</xdr:col>
      <xdr:colOff>114300</xdr:colOff>
      <xdr:row>127</xdr:row>
      <xdr:rowOff>47625</xdr:rowOff>
    </xdr:to>
    <xdr:graphicFrame macro="">
      <xdr:nvGraphicFramePr>
        <xdr:cNvPr id="12" name="Gráfico 11">
          <a:extLst>
            <a:ext uri="{FF2B5EF4-FFF2-40B4-BE49-F238E27FC236}">
              <a16:creationId xmlns:a16="http://schemas.microsoft.com/office/drawing/2014/main" xmlns="" id="{6019DA90-B30B-4EA4-A3AD-75C278940D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157162</xdr:colOff>
      <xdr:row>143</xdr:row>
      <xdr:rowOff>204787</xdr:rowOff>
    </xdr:from>
    <xdr:to>
      <xdr:col>13</xdr:col>
      <xdr:colOff>138112</xdr:colOff>
      <xdr:row>156</xdr:row>
      <xdr:rowOff>123825</xdr:rowOff>
    </xdr:to>
    <xdr:graphicFrame macro="">
      <xdr:nvGraphicFramePr>
        <xdr:cNvPr id="18" name="Gráfico 17">
          <a:extLst>
            <a:ext uri="{FF2B5EF4-FFF2-40B4-BE49-F238E27FC236}">
              <a16:creationId xmlns:a16="http://schemas.microsoft.com/office/drawing/2014/main" xmlns="" id="{17CAE3F1-DFB1-4AAF-A513-8215839D38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80962</xdr:colOff>
      <xdr:row>172</xdr:row>
      <xdr:rowOff>80962</xdr:rowOff>
    </xdr:from>
    <xdr:to>
      <xdr:col>12</xdr:col>
      <xdr:colOff>600075</xdr:colOff>
      <xdr:row>184</xdr:row>
      <xdr:rowOff>76200</xdr:rowOff>
    </xdr:to>
    <xdr:graphicFrame macro="">
      <xdr:nvGraphicFramePr>
        <xdr:cNvPr id="19" name="Gráfico 18">
          <a:extLst>
            <a:ext uri="{FF2B5EF4-FFF2-40B4-BE49-F238E27FC236}">
              <a16:creationId xmlns:a16="http://schemas.microsoft.com/office/drawing/2014/main" xmlns="" id="{B942E112-D057-4BEC-81C2-C28B62BC8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142875</xdr:colOff>
      <xdr:row>203</xdr:row>
      <xdr:rowOff>109537</xdr:rowOff>
    </xdr:from>
    <xdr:to>
      <xdr:col>6</xdr:col>
      <xdr:colOff>495300</xdr:colOff>
      <xdr:row>215</xdr:row>
      <xdr:rowOff>104775</xdr:rowOff>
    </xdr:to>
    <xdr:graphicFrame macro="">
      <xdr:nvGraphicFramePr>
        <xdr:cNvPr id="9" name="Gráfico 8">
          <a:extLst>
            <a:ext uri="{FF2B5EF4-FFF2-40B4-BE49-F238E27FC236}">
              <a16:creationId xmlns:a16="http://schemas.microsoft.com/office/drawing/2014/main" xmlns="" id="{0F19EDE5-DD43-4DAC-897A-B1AC50714C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257175</xdr:colOff>
      <xdr:row>93</xdr:row>
      <xdr:rowOff>214312</xdr:rowOff>
    </xdr:from>
    <xdr:to>
      <xdr:col>11</xdr:col>
      <xdr:colOff>238125</xdr:colOff>
      <xdr:row>106</xdr:row>
      <xdr:rowOff>9525</xdr:rowOff>
    </xdr:to>
    <xdr:graphicFrame macro="">
      <xdr:nvGraphicFramePr>
        <xdr:cNvPr id="15" name="Gráfico 14">
          <a:extLst>
            <a:ext uri="{FF2B5EF4-FFF2-40B4-BE49-F238E27FC236}">
              <a16:creationId xmlns:a16="http://schemas.microsoft.com/office/drawing/2014/main" xmlns="" id="{80DCAB67-A156-4220-8956-6D673E311D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46</xdr:row>
      <xdr:rowOff>152399</xdr:rowOff>
    </xdr:from>
    <xdr:to>
      <xdr:col>6</xdr:col>
      <xdr:colOff>114300</xdr:colOff>
      <xdr:row>58</xdr:row>
      <xdr:rowOff>14286</xdr:rowOff>
    </xdr:to>
    <xdr:graphicFrame macro="">
      <xdr:nvGraphicFramePr>
        <xdr:cNvPr id="6" name="Gráfico 5">
          <a:extLst>
            <a:ext uri="{FF2B5EF4-FFF2-40B4-BE49-F238E27FC236}">
              <a16:creationId xmlns:a16="http://schemas.microsoft.com/office/drawing/2014/main" xmlns="" id="{DF6F8B08-E61A-43F0-B5BD-EE7E1A1D2B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114300</xdr:colOff>
      <xdr:row>143</xdr:row>
      <xdr:rowOff>204787</xdr:rowOff>
    </xdr:from>
    <xdr:to>
      <xdr:col>7</xdr:col>
      <xdr:colOff>114300</xdr:colOff>
      <xdr:row>156</xdr:row>
      <xdr:rowOff>104775</xdr:rowOff>
    </xdr:to>
    <xdr:graphicFrame macro="">
      <xdr:nvGraphicFramePr>
        <xdr:cNvPr id="3" name="Gráfico 2">
          <a:extLst>
            <a:ext uri="{FF2B5EF4-FFF2-40B4-BE49-F238E27FC236}">
              <a16:creationId xmlns:a16="http://schemas.microsoft.com/office/drawing/2014/main" xmlns="" id="{7D6B2FB7-EF10-4944-9E1A-53B47933C7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395287</xdr:colOff>
      <xdr:row>172</xdr:row>
      <xdr:rowOff>80962</xdr:rowOff>
    </xdr:from>
    <xdr:to>
      <xdr:col>6</xdr:col>
      <xdr:colOff>747712</xdr:colOff>
      <xdr:row>184</xdr:row>
      <xdr:rowOff>66675</xdr:rowOff>
    </xdr:to>
    <xdr:graphicFrame macro="">
      <xdr:nvGraphicFramePr>
        <xdr:cNvPr id="5" name="Gráfico 4">
          <a:extLst>
            <a:ext uri="{FF2B5EF4-FFF2-40B4-BE49-F238E27FC236}">
              <a16:creationId xmlns:a16="http://schemas.microsoft.com/office/drawing/2014/main" xmlns="" id="{AD8C6398-0D84-4388-8566-E927BEA2A9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333375</xdr:colOff>
      <xdr:row>239</xdr:row>
      <xdr:rowOff>195262</xdr:rowOff>
    </xdr:from>
    <xdr:to>
      <xdr:col>6</xdr:col>
      <xdr:colOff>685800</xdr:colOff>
      <xdr:row>253</xdr:row>
      <xdr:rowOff>4762</xdr:rowOff>
    </xdr:to>
    <xdr:graphicFrame macro="">
      <xdr:nvGraphicFramePr>
        <xdr:cNvPr id="10" name="Gráfico 9">
          <a:extLst>
            <a:ext uri="{FF2B5EF4-FFF2-40B4-BE49-F238E27FC236}">
              <a16:creationId xmlns:a16="http://schemas.microsoft.com/office/drawing/2014/main" xmlns="" id="{9A0F60EB-57BC-4BCA-BF26-578B6A98BF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66675</xdr:colOff>
      <xdr:row>239</xdr:row>
      <xdr:rowOff>195262</xdr:rowOff>
    </xdr:from>
    <xdr:to>
      <xdr:col>13</xdr:col>
      <xdr:colOff>47625</xdr:colOff>
      <xdr:row>253</xdr:row>
      <xdr:rowOff>4762</xdr:rowOff>
    </xdr:to>
    <xdr:graphicFrame macro="">
      <xdr:nvGraphicFramePr>
        <xdr:cNvPr id="11" name="Gráfico 10">
          <a:extLst>
            <a:ext uri="{FF2B5EF4-FFF2-40B4-BE49-F238E27FC236}">
              <a16:creationId xmlns:a16="http://schemas.microsoft.com/office/drawing/2014/main" xmlns="" id="{7EC716EF-2D8B-44C2-9EC7-41C9A22CAD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242887</xdr:colOff>
      <xdr:row>269</xdr:row>
      <xdr:rowOff>204787</xdr:rowOff>
    </xdr:from>
    <xdr:to>
      <xdr:col>6</xdr:col>
      <xdr:colOff>595312</xdr:colOff>
      <xdr:row>283</xdr:row>
      <xdr:rowOff>14287</xdr:rowOff>
    </xdr:to>
    <xdr:graphicFrame macro="">
      <xdr:nvGraphicFramePr>
        <xdr:cNvPr id="16" name="Gráfico 15">
          <a:extLst>
            <a:ext uri="{FF2B5EF4-FFF2-40B4-BE49-F238E27FC236}">
              <a16:creationId xmlns:a16="http://schemas.microsoft.com/office/drawing/2014/main" xmlns="" id="{0C60B161-5D83-498F-92AB-884F309D69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652462</xdr:colOff>
      <xdr:row>269</xdr:row>
      <xdr:rowOff>204787</xdr:rowOff>
    </xdr:from>
    <xdr:to>
      <xdr:col>12</xdr:col>
      <xdr:colOff>633412</xdr:colOff>
      <xdr:row>283</xdr:row>
      <xdr:rowOff>14287</xdr:rowOff>
    </xdr:to>
    <xdr:graphicFrame macro="">
      <xdr:nvGraphicFramePr>
        <xdr:cNvPr id="20" name="Gráfico 19">
          <a:extLst>
            <a:ext uri="{FF2B5EF4-FFF2-40B4-BE49-F238E27FC236}">
              <a16:creationId xmlns:a16="http://schemas.microsoft.com/office/drawing/2014/main" xmlns="" id="{B194F848-8B59-4EB2-B98D-4BED9C5A4A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514350</xdr:colOff>
      <xdr:row>11</xdr:row>
      <xdr:rowOff>119062</xdr:rowOff>
    </xdr:from>
    <xdr:to>
      <xdr:col>10</xdr:col>
      <xdr:colOff>495300</xdr:colOff>
      <xdr:row>22</xdr:row>
      <xdr:rowOff>142875</xdr:rowOff>
    </xdr:to>
    <xdr:graphicFrame macro="">
      <xdr:nvGraphicFramePr>
        <xdr:cNvPr id="2" name="Gráfico 1">
          <a:extLst>
            <a:ext uri="{FF2B5EF4-FFF2-40B4-BE49-F238E27FC236}">
              <a16:creationId xmlns:a16="http://schemas.microsoft.com/office/drawing/2014/main" xmlns="" id="{007B6015-D1DB-4E6F-A9CB-8E704EE63D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485775</xdr:colOff>
      <xdr:row>74</xdr:row>
      <xdr:rowOff>171450</xdr:rowOff>
    </xdr:from>
    <xdr:to>
      <xdr:col>10</xdr:col>
      <xdr:colOff>466725</xdr:colOff>
      <xdr:row>86</xdr:row>
      <xdr:rowOff>19050</xdr:rowOff>
    </xdr:to>
    <xdr:graphicFrame macro="">
      <xdr:nvGraphicFramePr>
        <xdr:cNvPr id="4" name="Gráfico 3">
          <a:extLst>
            <a:ext uri="{FF2B5EF4-FFF2-40B4-BE49-F238E27FC236}">
              <a16:creationId xmlns:a16="http://schemas.microsoft.com/office/drawing/2014/main" xmlns="" id="{FB630CE8-07D4-4348-9C45-02DFE39C31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323850</xdr:colOff>
      <xdr:row>43</xdr:row>
      <xdr:rowOff>128587</xdr:rowOff>
    </xdr:from>
    <xdr:to>
      <xdr:col>6</xdr:col>
      <xdr:colOff>66675</xdr:colOff>
      <xdr:row>57</xdr:row>
      <xdr:rowOff>128587</xdr:rowOff>
    </xdr:to>
    <xdr:graphicFrame macro="">
      <xdr:nvGraphicFramePr>
        <xdr:cNvPr id="2" name="Gráfico 1">
          <a:extLst>
            <a:ext uri="{FF2B5EF4-FFF2-40B4-BE49-F238E27FC236}">
              <a16:creationId xmlns:a16="http://schemas.microsoft.com/office/drawing/2014/main" xmlns="" id="{244C173C-C257-434E-BB84-CA0843CE3D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12</xdr:row>
      <xdr:rowOff>138112</xdr:rowOff>
    </xdr:from>
    <xdr:to>
      <xdr:col>6</xdr:col>
      <xdr:colOff>409575</xdr:colOff>
      <xdr:row>25</xdr:row>
      <xdr:rowOff>157162</xdr:rowOff>
    </xdr:to>
    <xdr:graphicFrame macro="">
      <xdr:nvGraphicFramePr>
        <xdr:cNvPr id="5" name="Gráfico 4">
          <a:extLst>
            <a:ext uri="{FF2B5EF4-FFF2-40B4-BE49-F238E27FC236}">
              <a16:creationId xmlns:a16="http://schemas.microsoft.com/office/drawing/2014/main" xmlns="" id="{7089E1BB-9B19-4699-8DF4-039320622E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400050</xdr:colOff>
      <xdr:row>12</xdr:row>
      <xdr:rowOff>138112</xdr:rowOff>
    </xdr:from>
    <xdr:to>
      <xdr:col>12</xdr:col>
      <xdr:colOff>66675</xdr:colOff>
      <xdr:row>25</xdr:row>
      <xdr:rowOff>138112</xdr:rowOff>
    </xdr:to>
    <xdr:graphicFrame macro="">
      <xdr:nvGraphicFramePr>
        <xdr:cNvPr id="3" name="Gráfico 2">
          <a:extLst>
            <a:ext uri="{FF2B5EF4-FFF2-40B4-BE49-F238E27FC236}">
              <a16:creationId xmlns:a16="http://schemas.microsoft.com/office/drawing/2014/main" xmlns="" id="{F8769ED9-E102-4A3A-A4BF-0301D34800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200025</xdr:colOff>
      <xdr:row>43</xdr:row>
      <xdr:rowOff>128587</xdr:rowOff>
    </xdr:from>
    <xdr:to>
      <xdr:col>11</xdr:col>
      <xdr:colOff>561975</xdr:colOff>
      <xdr:row>57</xdr:row>
      <xdr:rowOff>128587</xdr:rowOff>
    </xdr:to>
    <xdr:graphicFrame macro="">
      <xdr:nvGraphicFramePr>
        <xdr:cNvPr id="7" name="Gráfico 6">
          <a:extLst>
            <a:ext uri="{FF2B5EF4-FFF2-40B4-BE49-F238E27FC236}">
              <a16:creationId xmlns:a16="http://schemas.microsoft.com/office/drawing/2014/main" xmlns="" id="{0527D3C5-0516-41C7-844E-CFE398E576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2">
    <a:dk1>
      <a:sysClr val="windowText" lastClr="000000"/>
    </a:dk1>
    <a:lt1>
      <a:sysClr val="window" lastClr="FFFFFF"/>
    </a:lt1>
    <a:dk2>
      <a:srgbClr val="44546A"/>
    </a:dk2>
    <a:lt2>
      <a:srgbClr val="E7E6E6"/>
    </a:lt2>
    <a:accent1>
      <a:srgbClr val="5CACE2"/>
    </a:accent1>
    <a:accent2>
      <a:srgbClr val="CC4A49"/>
    </a:accent2>
    <a:accent3>
      <a:srgbClr val="849099"/>
    </a:accent3>
    <a:accent4>
      <a:srgbClr val="FFC0B5"/>
    </a:accent4>
    <a:accent5>
      <a:srgbClr val="A7FFEC"/>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3" Type="http://schemas.openxmlformats.org/officeDocument/2006/relationships/hyperlink" Target="https://www.madrid.es/portales/munimadrid/es/Inicio/El-Ayuntamiento/Estadistica/Areas-de-informacion-estadistica/Demografia-y-poblacion/Cifras-de-poblacion/Padron-Municipal-de-Habitantes-explotacion-estadistica-/?vgnextfmt=default&amp;vgnextoid=e5613f8b73639210VgnVCM1000000b205a0aRCRD&amp;vgnextchannel=a4eba53620e1a210VgnVCM1000000b205a0aRCRD" TargetMode="External"/><Relationship Id="rId18" Type="http://schemas.openxmlformats.org/officeDocument/2006/relationships/hyperlink" Target="https://ec.europa.eu/eurostat/data/database" TargetMode="External"/><Relationship Id="rId26" Type="http://schemas.openxmlformats.org/officeDocument/2006/relationships/hyperlink" Target="https://www.ine.es/dyngs/INEbase/es/operacion.htm?c=Estadistica_C&amp;cid=1254736177012&amp;menu=resultados&amp;idp=1254734710990" TargetMode="External"/><Relationship Id="rId3" Type="http://schemas.openxmlformats.org/officeDocument/2006/relationships/hyperlink" Target="https://composite-indicators.jrc.ec.europa.eu/active-ageing-index/active-ageing-index" TargetMode="External"/><Relationship Id="rId21" Type="http://schemas.openxmlformats.org/officeDocument/2006/relationships/hyperlink" Target="https://ec.europa.eu/eurostat/data/database" TargetMode="External"/><Relationship Id="rId7"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2"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7" Type="http://schemas.openxmlformats.org/officeDocument/2006/relationships/hyperlink" Target="https://www.ine.es/dyngs/INEbase/es/operacion.htm?c=Estadistica_C&amp;cid=1254736177012&amp;menu=resultados&amp;idp=1254734710990" TargetMode="External"/><Relationship Id="rId25"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33" Type="http://schemas.openxmlformats.org/officeDocument/2006/relationships/drawing" Target="../drawings/drawing2.xml"/><Relationship Id="rId2" Type="http://schemas.openxmlformats.org/officeDocument/2006/relationships/hyperlink" Target="https://ec.europa.eu/eurostat/data/database" TargetMode="External"/><Relationship Id="rId16" Type="http://schemas.openxmlformats.org/officeDocument/2006/relationships/hyperlink" Target="https://ec.europa.eu/eurostat/data/database" TargetMode="External"/><Relationship Id="rId20" Type="http://schemas.openxmlformats.org/officeDocument/2006/relationships/hyperlink" Target="https://www.ine.es/dyngs/INEbase/es/operacion.htm?c=Estadistica_C&amp;cid=1254736177012&amp;menu=resultados&amp;idp=1254734710990" TargetMode="External"/><Relationship Id="rId29" Type="http://schemas.openxmlformats.org/officeDocument/2006/relationships/hyperlink" Target="https://www.ine.es/dyngs/INEbase/es/operacion.htm?c=Estadistica_C&amp;cid=1254736177012&amp;menu=resultados&amp;idp=1254734710990" TargetMode="External"/><Relationship Id="rId1" Type="http://schemas.openxmlformats.org/officeDocument/2006/relationships/hyperlink" Target="https://www.ine.es/dyngs/INEbase/es/operacion.htm?c=Estadistica_C&amp;cid=1254736177012&amp;menu=resultados&amp;idp=1254734710990" TargetMode="External"/><Relationship Id="rId6"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1" Type="http://schemas.openxmlformats.org/officeDocument/2006/relationships/hyperlink" Target="https://www.ine.es/dyngs/INEbase/es/operacion.htm?c=Estadistica_C&amp;cid=1254736177012&amp;menu=resultados&amp;idp=1254734710990" TargetMode="External"/><Relationship Id="rId24" Type="http://schemas.openxmlformats.org/officeDocument/2006/relationships/hyperlink" Target="https://ec.europa.eu/eurostat/data/database" TargetMode="External"/><Relationship Id="rId32" Type="http://schemas.openxmlformats.org/officeDocument/2006/relationships/printerSettings" Target="../printerSettings/printerSettings3.bin"/><Relationship Id="rId5"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5" Type="http://schemas.openxmlformats.org/officeDocument/2006/relationships/hyperlink" Target="https://ec.europa.eu/eurostat/data/database" TargetMode="External"/><Relationship Id="rId23" Type="http://schemas.openxmlformats.org/officeDocument/2006/relationships/hyperlink" Target="https://www.ine.es/dyngs/INEbase/es/operacion.htm?c=Estadistica_C&amp;cid=1254736177012&amp;menu=resultados&amp;idp=1254734710990" TargetMode="External"/><Relationship Id="rId28"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0"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9"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31"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4" Type="http://schemas.openxmlformats.org/officeDocument/2006/relationships/hyperlink" Target="https://www.madrid.es/UnidadesDescentralizadas/Mayores/Especial%20informativo/Madrid,%20ciudad%20amigable/%C3%8Dndice%20de%20envejecimiento%20activo%20en%20la%20ciudad%20de%20Madrid2.pdf" TargetMode="External"/><Relationship Id="rId9" Type="http://schemas.openxmlformats.org/officeDocument/2006/relationships/hyperlink" Target="https://www.ine.es/dyngs/INEbase/es/operacion.htm?c=Estadistica_C&amp;cid=1254736177012&amp;menu=resultados&amp;idp=1254734710990" TargetMode="External"/><Relationship Id="rId14" Type="http://schemas.openxmlformats.org/officeDocument/2006/relationships/hyperlink" Target="https://www.madrid.es/portales/munimadrid/es/Inicio/El-Ayuntamiento/Estadistica/Areas-de-informacion-estadistica/Demografia-y-poblacion/Cifras-de-poblacion/Padron-Municipal-de-Habitantes-explotacion-estadistica-/?vgnextfmt=default&amp;vgnextoid=e5613f8b73639210VgnVCM1000000b205a0aRCRD&amp;vgnextchannel=a4eba53620e1a210VgnVCM1000000b205a0aRCRD" TargetMode="External"/><Relationship Id="rId22"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27" Type="http://schemas.openxmlformats.org/officeDocument/2006/relationships/hyperlink" Target="https://ec.europa.eu/eurostat/data/database" TargetMode="External"/><Relationship Id="rId30" Type="http://schemas.openxmlformats.org/officeDocument/2006/relationships/hyperlink" Target="https://ec.europa.eu/eurostat/data/databa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ne.es/dynt3/inebase/es/index.htm?padre=6148&amp;capsel=6151" TargetMode="External"/><Relationship Id="rId13" Type="http://schemas.openxmlformats.org/officeDocument/2006/relationships/hyperlink" Target="https://www.ine.es/dyngs/INEbase/es/operacion.htm?c=Estadistica_C&amp;cid=1254736177000&amp;menu=resultados&amp;idp=1254735573002" TargetMode="External"/><Relationship Id="rId18" Type="http://schemas.openxmlformats.org/officeDocument/2006/relationships/hyperlink" Target="https://ec.europa.eu/eurostat/databrowser/view/tepsr_sp330/default/table?lang=en" TargetMode="External"/><Relationship Id="rId3" Type="http://schemas.openxmlformats.org/officeDocument/2006/relationships/hyperlink" Target="https://www.ine.es/dyngs/INEbase/es/operacion.htm?c=Estadistica_C&amp;cid=1254736177003&amp;menu=resultados&amp;secc=1254736195380&amp;idp=1254735573002" TargetMode="External"/><Relationship Id="rId21" Type="http://schemas.openxmlformats.org/officeDocument/2006/relationships/hyperlink" Target="https://ec.europa.eu/eurostat/databrowser/view/tps00208/default/table?lang=en" TargetMode="External"/><Relationship Id="rId7"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2" Type="http://schemas.openxmlformats.org/officeDocument/2006/relationships/hyperlink" Target="https://www.google.com/url?sa=t&amp;rct=j&amp;q=&amp;esrc=s&amp;source=web&amp;cd=2&amp;cad=rja&amp;uact=8&amp;ved=2ahUKEwjCh4HNxaPnAhWlzYUKHRbqAmUQFjABegQIARAB&amp;url=https%3A%2F%2Fwww.madrid.es%2Fportales%2Fmunimadrid%2Fes%2FInicio%2FEl-Ayuntamiento%2FEstadistica%2FAreas-de-informacion-estadistica%2FDemografia-y-poblacion%2FCifras-de-poblacion%2FPadron-Municipal-de-Habitantes-explotacion-estadistica-%2F%3Fvgnextfmt%3Ddefault%26vgnextoid%3De5613f8b73639210VgnVCM1000000b205a0aRCRD%26vgnextchannel%3Da4eba53620e1a210VgnVCM1000000b205a0aRCRD&amp;usg=AOvVaw1b4CY2skGUV1w-2XbZZ3H4" TargetMode="External"/><Relationship Id="rId17" Type="http://schemas.openxmlformats.org/officeDocument/2006/relationships/hyperlink" Target="https://www.ine.es/dyngs/INEbase/es/operacion.htm?c=Estadistica_C&amp;cid=1254736177003&amp;menu=resultados&amp;secc=1254736195380&amp;idp=1254735573002" TargetMode="External"/><Relationship Id="rId2" Type="http://schemas.openxmlformats.org/officeDocument/2006/relationships/hyperlink" Target="https://www.ine.es/dyngs/INEbase/es/operacion.htm?c=Estadistica_C&amp;cid=1254736177007&amp;menu=resultados&amp;secc=1254736195551&amp;idp=1254735573002" TargetMode="External"/><Relationship Id="rId16" Type="http://schemas.openxmlformats.org/officeDocument/2006/relationships/hyperlink" Target="https://appsso.eurostat.ec.europa.eu/nui/show.do?dataset=demo_gind&amp;lang=en" TargetMode="External"/><Relationship Id="rId20" Type="http://schemas.openxmlformats.org/officeDocument/2006/relationships/hyperlink" Target="https://www.ine.es/dyngs/INEbase/es/operacion.htm?c=Estadistica_C&amp;cid=1254736177003&amp;menu=resultados&amp;secc=1254736195380&amp;idp=1254735573002" TargetMode="External"/><Relationship Id="rId1" Type="http://schemas.openxmlformats.org/officeDocument/2006/relationships/hyperlink" Target="https://www.ine.es/dynt3/inebase/index.htm?padre=1157&amp;capsel=2071" TargetMode="External"/><Relationship Id="rId6"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11" Type="http://schemas.openxmlformats.org/officeDocument/2006/relationships/hyperlink" Target="http://ec.europa.eu/eurostat/data/database?node_code=hlth_hlye" TargetMode="External"/><Relationship Id="rId24" Type="http://schemas.openxmlformats.org/officeDocument/2006/relationships/drawing" Target="../drawings/drawing3.xml"/><Relationship Id="rId5" Type="http://schemas.openxmlformats.org/officeDocument/2006/relationships/hyperlink" Target="https://ec.europa.eu/eurostat/web/population-demography-migration-projections/data/database" TargetMode="External"/><Relationship Id="rId15" Type="http://schemas.openxmlformats.org/officeDocument/2006/relationships/hyperlink" Target="https://www.ine.es/dyngs/INEbase/es/operacion.htm?c=Estadistica_C&amp;cid=1254736177000&amp;menu=resultados&amp;idp=1254735573002" TargetMode="External"/><Relationship Id="rId23" Type="http://schemas.openxmlformats.org/officeDocument/2006/relationships/printerSettings" Target="../printerSettings/printerSettings4.bin"/><Relationship Id="rId10" Type="http://schemas.openxmlformats.org/officeDocument/2006/relationships/hyperlink" Target="https://ec.europa.eu/eurostat/web/population-demography-migration-projections/data/database" TargetMode="External"/><Relationship Id="rId19"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 Id="rId4" Type="http://schemas.openxmlformats.org/officeDocument/2006/relationships/hyperlink" Target="https://ec.europa.eu/eurostat/web/population-demography-migration-projections/data/database" TargetMode="External"/><Relationship Id="rId9" Type="http://schemas.openxmlformats.org/officeDocument/2006/relationships/hyperlink" Target="https://www.ine.es/dynt3/inebase/es/index.htm?padre=2043&amp;capsel=5611" TargetMode="External"/><Relationship Id="rId14" Type="http://schemas.openxmlformats.org/officeDocument/2006/relationships/hyperlink" Target="https://www.google.com/url?sa=t&amp;rct=j&amp;q=&amp;esrc=s&amp;source=web&amp;cd=2&amp;cad=rja&amp;uact=8&amp;ved=2ahUKEwjCh4HNxaPnAhWlzYUKHRbqAmUQFjABegQIARAB&amp;url=https%3A%2F%2Fwww.madrid.es%2Fportales%2Fmunimadrid%2Fes%2FInicio%2FEl-Ayuntamiento%2FEstadistica%2FAreas-de-informacion-estadistica%2FDemografia-y-poblacion%2FCifras-de-poblacion%2FPadron-Municipal-de-Habitantes-explotacion-estadistica-%2F%3Fvgnextfmt%3Ddefault%26vgnextoid%3De5613f8b73639210VgnVCM1000000b205a0aRCRD%26vgnextchannel%3Da4eba53620e1a210VgnVCM1000000b205a0aRCRD&amp;usg=AOvVaw1b4CY2skGUV1w-2XbZZ3H4" TargetMode="External"/><Relationship Id="rId22" Type="http://schemas.openxmlformats.org/officeDocument/2006/relationships/hyperlink" Target="https://datos.madrid.es/portal/site/egob/menuitem.c05c1f754a33a9fbe4b2e4b284f1a5a0/?vgnextoid=71359583a773a510VgnVCM2000001f4a900aRCRD&amp;vgnextchannel=374512b9ace9f310VgnVCM100000171f5a0aRCRD&amp;vgnextfmt=defaul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adrid.es/portales/munimadrid/es/Inicio/El-Ayuntamiento/Estadistica/Areas-de-informacion-estadistica/Demografia-y-poblacion/Cifras-de-poblacion/Padron-Municipal-de-Habitantes-explotacion-estadistica-/?vgnextfmt=default&amp;vgnextoid=e5613f8b73639210VgnVCM1000000b205a0aRCRD&amp;vgnextchannel=a4eba53620e1a210VgnVCM1000000b205a0aRCRD" TargetMode="External"/><Relationship Id="rId2" Type="http://schemas.openxmlformats.org/officeDocument/2006/relationships/hyperlink" Target="https://www.madrid.es/portales/munimadrid/es/Inicio/El-Ayuntamiento/Estadistica/Areas-de-informacion-estadistica/Demografia-y-poblacion/Cifras-de-poblacion/Padron-Municipal-de-Habitantes-explotacion-estadistica-/?vgnextfmt=default&amp;vgnextoid=e5613f8b73639210VgnVCM1000000b205a0aRCRD&amp;vgnextchannel=a4eba53620e1a210VgnVCM1000000b205a0aRCRD" TargetMode="External"/><Relationship Id="rId1" Type="http://schemas.openxmlformats.org/officeDocument/2006/relationships/hyperlink" Target="https://www.madrid.es/portales/munimadrid/es/Inicio/El-Ayuntamiento/Estadistica/Areas-de-informacion-estadistica/Demografia-y-poblacion/Cifras-de-poblacion/Padron-Municipal-de-Habitantes-explotacion-estadistica-/?vgnextfmt=default&amp;vgnextoid=e5613f8b73639210VgnVCM1000000b205a0aRCRD&amp;vgnextchannel=a4eba53620e1a210VgnVCM1000000b205a0aRCRD" TargetMode="External"/><Relationship Id="rId6" Type="http://schemas.openxmlformats.org/officeDocument/2006/relationships/drawing" Target="../drawings/drawing4.xml"/><Relationship Id="rId5" Type="http://schemas.openxmlformats.org/officeDocument/2006/relationships/hyperlink" Target="https://www.ine.es/dyngs/INEbase/es/operacion.htm?c=Estadistica_C&amp;cid=1254736176952&amp;menu=ultiDatos&amp;idp=1254735572981" TargetMode="External"/><Relationship Id="rId4" Type="http://schemas.openxmlformats.org/officeDocument/2006/relationships/hyperlink" Target="https://www.ine.es/dyngs/INEbase/es/operacion.htm?c=Estadistica_C&amp;cid=1254736176952&amp;menu=ultiDatos&amp;idp=12547355729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0"/>
  <sheetViews>
    <sheetView showGridLines="0" tabSelected="1" workbookViewId="0"/>
  </sheetViews>
  <sheetFormatPr baseColWidth="10" defaultRowHeight="15" x14ac:dyDescent="0.25"/>
  <cols>
    <col min="1" max="1" width="11.42578125" style="30"/>
    <col min="2" max="2" width="86.5703125" style="31" customWidth="1"/>
    <col min="3" max="3" width="50.85546875" style="30" customWidth="1"/>
    <col min="4" max="16384" width="11.42578125" style="30"/>
  </cols>
  <sheetData>
    <row r="1" spans="2:2" x14ac:dyDescent="0.25">
      <c r="B1" s="70" t="s">
        <v>370</v>
      </c>
    </row>
    <row r="2" spans="2:2" x14ac:dyDescent="0.25">
      <c r="B2" s="90" t="s">
        <v>77</v>
      </c>
    </row>
    <row r="3" spans="2:2" x14ac:dyDescent="0.25">
      <c r="B3" s="90" t="s">
        <v>8</v>
      </c>
    </row>
    <row r="4" spans="2:2" x14ac:dyDescent="0.25">
      <c r="B4" s="90" t="s">
        <v>9</v>
      </c>
    </row>
    <row r="5" spans="2:2" x14ac:dyDescent="0.25">
      <c r="B5" s="90" t="s">
        <v>13</v>
      </c>
    </row>
    <row r="6" spans="2:2" x14ac:dyDescent="0.25">
      <c r="B6" s="90" t="s">
        <v>58</v>
      </c>
    </row>
    <row r="7" spans="2:2" x14ac:dyDescent="0.25">
      <c r="B7" s="71" t="s">
        <v>36</v>
      </c>
    </row>
    <row r="8" spans="2:2" x14ac:dyDescent="0.25">
      <c r="B8" s="90" t="s">
        <v>78</v>
      </c>
    </row>
    <row r="9" spans="2:2" x14ac:dyDescent="0.25">
      <c r="B9" s="90" t="s">
        <v>79</v>
      </c>
    </row>
    <row r="10" spans="2:2" x14ac:dyDescent="0.25">
      <c r="B10" s="90" t="s">
        <v>80</v>
      </c>
    </row>
    <row r="11" spans="2:2" x14ac:dyDescent="0.25">
      <c r="B11" s="90" t="s">
        <v>88</v>
      </c>
    </row>
    <row r="12" spans="2:2" x14ac:dyDescent="0.25">
      <c r="B12" s="90" t="s">
        <v>81</v>
      </c>
    </row>
    <row r="13" spans="2:2" x14ac:dyDescent="0.25">
      <c r="B13" s="70" t="s">
        <v>371</v>
      </c>
    </row>
    <row r="14" spans="2:2" x14ac:dyDescent="0.25">
      <c r="B14" s="71" t="s">
        <v>38</v>
      </c>
    </row>
    <row r="15" spans="2:2" x14ac:dyDescent="0.25">
      <c r="B15" s="90" t="s">
        <v>44</v>
      </c>
    </row>
    <row r="16" spans="2:2" x14ac:dyDescent="0.25">
      <c r="B16" s="90" t="s">
        <v>39</v>
      </c>
    </row>
    <row r="17" spans="2:2" x14ac:dyDescent="0.25">
      <c r="B17" s="71" t="s">
        <v>40</v>
      </c>
    </row>
    <row r="18" spans="2:2" x14ac:dyDescent="0.25">
      <c r="B18" s="90" t="s">
        <v>47</v>
      </c>
    </row>
    <row r="19" spans="2:2" x14ac:dyDescent="0.25">
      <c r="B19" s="90" t="s">
        <v>82</v>
      </c>
    </row>
    <row r="20" spans="2:2" x14ac:dyDescent="0.25">
      <c r="B20" s="90" t="s">
        <v>41</v>
      </c>
    </row>
    <row r="21" spans="2:2" x14ac:dyDescent="0.25">
      <c r="B21" s="71" t="s">
        <v>42</v>
      </c>
    </row>
    <row r="22" spans="2:2" x14ac:dyDescent="0.25">
      <c r="B22" s="90" t="s">
        <v>50</v>
      </c>
    </row>
    <row r="23" spans="2:2" x14ac:dyDescent="0.25">
      <c r="B23" s="90" t="s">
        <v>52</v>
      </c>
    </row>
    <row r="24" spans="2:2" x14ac:dyDescent="0.25">
      <c r="B24" s="90" t="s">
        <v>83</v>
      </c>
    </row>
    <row r="25" spans="2:2" x14ac:dyDescent="0.25">
      <c r="B25" s="71" t="s">
        <v>84</v>
      </c>
    </row>
    <row r="26" spans="2:2" x14ac:dyDescent="0.25">
      <c r="B26" s="90" t="s">
        <v>85</v>
      </c>
    </row>
    <row r="27" spans="2:2" x14ac:dyDescent="0.25">
      <c r="B27" s="90" t="s">
        <v>43</v>
      </c>
    </row>
    <row r="28" spans="2:2" x14ac:dyDescent="0.25">
      <c r="B28" s="70" t="s">
        <v>372</v>
      </c>
    </row>
    <row r="29" spans="2:2" x14ac:dyDescent="0.25">
      <c r="B29" s="90" t="s">
        <v>86</v>
      </c>
    </row>
    <row r="30" spans="2:2" x14ac:dyDescent="0.25">
      <c r="B30" s="90" t="s">
        <v>55</v>
      </c>
    </row>
  </sheetData>
  <hyperlinks>
    <hyperlink ref="B2" location="'1_Población'!A1" display="Porcentaje de mujeres en la población"/>
    <hyperlink ref="B3" location="'1_Población'!A29" display="Índice de feminidad"/>
    <hyperlink ref="B4:B6" location="Población!A1" display="Índice de envejecimiento de hombres y mujeres"/>
    <hyperlink ref="B4" location="'1_Población'!A57" display="Índice de envejecimiento"/>
    <hyperlink ref="B5" location="'1_Población'!A100" display="Índice de sobre-envejecimiento"/>
    <hyperlink ref="B8" location="'1_Población'!A174" display="Porcentaje de población infantil y adolescente"/>
    <hyperlink ref="B9" location="'1_Población'!A251" display="Porcentaje de población joven"/>
    <hyperlink ref="B10" location="'1_Población'!A288" display="Porcentaje de población en etapa educativa obligatoria"/>
    <hyperlink ref="B11" location="'1_Población'!A326" display="Porcentaje de población de 65 años o más"/>
    <hyperlink ref="B12" location="'1_Población'!A363" display="Porcentaje de población sobre-envejecida"/>
    <hyperlink ref="B15" location="'2_FenómenosDemográficos'!A2" display="Edad media al primer matrimonio"/>
    <hyperlink ref="B18" location="'2_FenómenosDemográficos'!A65" display="Tasa bruta de natalidad"/>
    <hyperlink ref="B19" location="'2_FenómenosDemográficos'!A92" display="Índice sintético de fecundidad"/>
    <hyperlink ref="B20" location="'2_FenómenosDemográficos'!A112" display="Edad Media a la maternidad y a la paternidad al primer hijo"/>
    <hyperlink ref="B22" location="'2_FenómenosDemográficos'!A134" display="Esperanza de vida al nacer"/>
    <hyperlink ref="B23" location="'2_FenómenosDemográficos'!A163" display="Esperanza de vida a los 65 años"/>
    <hyperlink ref="B26" location="'2_FenómenosDemográficos'!A221" display="Porcentaje de población extranjera"/>
    <hyperlink ref="B6" location="'1_Población'!A143" display="Índice de envejecimiento activo"/>
    <hyperlink ref="B16" location="'2_FenómenosDemográficos'!A29" display="Matrimonios inscritos por tipo "/>
    <hyperlink ref="B24" location="'2_FenómenosDemográficos'!A199" display="Esperanza de vida en buena salud"/>
    <hyperlink ref="B27" location="'2_FenómenosDemográficos'!A259" display="Saldo migratorio"/>
    <hyperlink ref="B29" location="'3_FamiliasyHogares'!A1" display="Porcentaje de hogares unipersonales"/>
    <hyperlink ref="B30" location="'3_FamiliasyHogares'!A33" display="Número de hogares monomarentales y monoparentale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3"/>
  <sheetViews>
    <sheetView showGridLines="0" workbookViewId="0"/>
  </sheetViews>
  <sheetFormatPr baseColWidth="10" defaultRowHeight="15" x14ac:dyDescent="0.25"/>
  <cols>
    <col min="1" max="1" width="32.140625" customWidth="1"/>
    <col min="2" max="5" width="20.7109375" customWidth="1"/>
  </cols>
  <sheetData>
    <row r="1" spans="1:5" s="30" customFormat="1" ht="15.75" x14ac:dyDescent="0.25">
      <c r="A1" s="48" t="s">
        <v>175</v>
      </c>
    </row>
    <row r="2" spans="1:5" s="30" customFormat="1" ht="17.25" x14ac:dyDescent="0.25">
      <c r="A2" s="49" t="s">
        <v>176</v>
      </c>
    </row>
    <row r="3" spans="1:5" s="30" customFormat="1" ht="16.5" thickBot="1" x14ac:dyDescent="0.3">
      <c r="A3" s="94" t="s">
        <v>177</v>
      </c>
      <c r="B3" s="94"/>
      <c r="C3" s="94"/>
      <c r="D3" s="94"/>
      <c r="E3" s="94"/>
    </row>
    <row r="4" spans="1:5" ht="16.5" customHeight="1" x14ac:dyDescent="0.25">
      <c r="A4" s="39" t="s">
        <v>145</v>
      </c>
      <c r="B4" s="107" t="s">
        <v>146</v>
      </c>
      <c r="C4" s="108"/>
      <c r="D4" s="108"/>
      <c r="E4" s="109"/>
    </row>
    <row r="5" spans="1:5" ht="16.5" customHeight="1" x14ac:dyDescent="0.25">
      <c r="A5" s="40" t="s">
        <v>147</v>
      </c>
      <c r="B5" s="110" t="s">
        <v>77</v>
      </c>
      <c r="C5" s="111"/>
      <c r="D5" s="111"/>
      <c r="E5" s="112"/>
    </row>
    <row r="6" spans="1:5" ht="17.25" thickBot="1" x14ac:dyDescent="0.3">
      <c r="A6" s="41" t="s">
        <v>148</v>
      </c>
      <c r="B6" s="95" t="s">
        <v>149</v>
      </c>
      <c r="C6" s="96"/>
      <c r="D6" s="96"/>
      <c r="E6" s="97"/>
    </row>
    <row r="7" spans="1:5" ht="35.25" customHeight="1" thickBot="1" x14ac:dyDescent="0.3">
      <c r="A7" s="41" t="s">
        <v>150</v>
      </c>
      <c r="B7" s="95"/>
      <c r="C7" s="96"/>
      <c r="D7" s="96"/>
      <c r="E7" s="97"/>
    </row>
    <row r="8" spans="1:5" ht="33" customHeight="1" x14ac:dyDescent="0.25">
      <c r="A8" s="104" t="s">
        <v>151</v>
      </c>
      <c r="B8" s="95" t="s">
        <v>152</v>
      </c>
      <c r="C8" s="96"/>
      <c r="D8" s="96"/>
      <c r="E8" s="97"/>
    </row>
    <row r="9" spans="1:5" ht="16.5" x14ac:dyDescent="0.25">
      <c r="A9" s="105"/>
      <c r="B9" s="95"/>
      <c r="C9" s="96"/>
      <c r="D9" s="96"/>
      <c r="E9" s="97"/>
    </row>
    <row r="10" spans="1:5" ht="16.5" customHeight="1" x14ac:dyDescent="0.25">
      <c r="A10" s="105"/>
      <c r="B10" s="95" t="s">
        <v>153</v>
      </c>
      <c r="C10" s="96"/>
      <c r="D10" s="96"/>
      <c r="E10" s="97"/>
    </row>
    <row r="11" spans="1:5" ht="17.25" thickBot="1" x14ac:dyDescent="0.3">
      <c r="A11" s="106"/>
      <c r="B11" s="98" t="s">
        <v>154</v>
      </c>
      <c r="C11" s="99"/>
      <c r="D11" s="99"/>
      <c r="E11" s="100"/>
    </row>
    <row r="12" spans="1:5" ht="16.5" customHeight="1" x14ac:dyDescent="0.25">
      <c r="A12" s="104" t="s">
        <v>155</v>
      </c>
      <c r="B12" s="95" t="s">
        <v>156</v>
      </c>
      <c r="C12" s="96"/>
      <c r="D12" s="96"/>
      <c r="E12" s="97"/>
    </row>
    <row r="13" spans="1:5" ht="17.25" thickBot="1" x14ac:dyDescent="0.3">
      <c r="A13" s="106"/>
      <c r="B13" s="95" t="s">
        <v>157</v>
      </c>
      <c r="C13" s="96"/>
      <c r="D13" s="96"/>
      <c r="E13" s="97"/>
    </row>
    <row r="14" spans="1:5" ht="16.5" customHeight="1" x14ac:dyDescent="0.25">
      <c r="A14" s="104" t="s">
        <v>158</v>
      </c>
      <c r="B14" s="101" t="s">
        <v>159</v>
      </c>
      <c r="C14" s="102"/>
      <c r="D14" s="102"/>
      <c r="E14" s="103"/>
    </row>
    <row r="15" spans="1:5" ht="16.5" customHeight="1" x14ac:dyDescent="0.25">
      <c r="A15" s="105"/>
      <c r="B15" s="101" t="s">
        <v>160</v>
      </c>
      <c r="C15" s="102"/>
      <c r="D15" s="102"/>
      <c r="E15" s="103"/>
    </row>
    <row r="16" spans="1:5" ht="16.5" customHeight="1" x14ac:dyDescent="0.25">
      <c r="A16" s="105"/>
      <c r="B16" s="101" t="s">
        <v>161</v>
      </c>
      <c r="C16" s="102"/>
      <c r="D16" s="102"/>
      <c r="E16" s="103"/>
    </row>
    <row r="17" spans="1:5" ht="16.5" customHeight="1" x14ac:dyDescent="0.25">
      <c r="A17" s="105"/>
      <c r="B17" s="101" t="s">
        <v>162</v>
      </c>
      <c r="C17" s="102"/>
      <c r="D17" s="102"/>
      <c r="E17" s="103"/>
    </row>
    <row r="18" spans="1:5" ht="16.5" customHeight="1" thickBot="1" x14ac:dyDescent="0.3">
      <c r="A18" s="106"/>
      <c r="B18" s="116" t="s">
        <v>163</v>
      </c>
      <c r="C18" s="117"/>
      <c r="D18" s="117"/>
      <c r="E18" s="118"/>
    </row>
    <row r="19" spans="1:5" ht="15.75" thickBot="1" x14ac:dyDescent="0.3">
      <c r="A19" s="42" t="s">
        <v>164</v>
      </c>
      <c r="B19" s="43" t="s">
        <v>165</v>
      </c>
      <c r="C19" s="43" t="s">
        <v>166</v>
      </c>
      <c r="D19" s="43" t="s">
        <v>167</v>
      </c>
      <c r="E19" s="43" t="s">
        <v>168</v>
      </c>
    </row>
    <row r="20" spans="1:5" ht="64.5" thickBot="1" x14ac:dyDescent="0.3">
      <c r="A20" s="44" t="s">
        <v>169</v>
      </c>
      <c r="B20" s="45" t="s">
        <v>170</v>
      </c>
      <c r="C20" s="46" t="s">
        <v>171</v>
      </c>
      <c r="D20" s="46" t="s">
        <v>171</v>
      </c>
      <c r="E20" s="46" t="s">
        <v>172</v>
      </c>
    </row>
    <row r="21" spans="1:5" ht="15.75" thickBot="1" x14ac:dyDescent="0.3">
      <c r="A21" s="47" t="s">
        <v>173</v>
      </c>
      <c r="B21" s="46" t="s">
        <v>174</v>
      </c>
      <c r="C21" s="46" t="s">
        <v>174</v>
      </c>
      <c r="D21" s="46" t="s">
        <v>174</v>
      </c>
      <c r="E21" s="46" t="s">
        <v>174</v>
      </c>
    </row>
    <row r="23" spans="1:5" ht="16.5" thickBot="1" x14ac:dyDescent="0.3">
      <c r="A23" s="94" t="s">
        <v>178</v>
      </c>
      <c r="B23" s="94"/>
      <c r="C23" s="94"/>
      <c r="D23" s="94"/>
      <c r="E23" s="94"/>
    </row>
    <row r="24" spans="1:5" ht="16.5" customHeight="1" x14ac:dyDescent="0.25">
      <c r="A24" s="39" t="s">
        <v>145</v>
      </c>
      <c r="B24" s="107" t="s">
        <v>146</v>
      </c>
      <c r="C24" s="108"/>
      <c r="D24" s="108"/>
      <c r="E24" s="109"/>
    </row>
    <row r="25" spans="1:5" ht="16.5" customHeight="1" x14ac:dyDescent="0.25">
      <c r="A25" s="40" t="s">
        <v>147</v>
      </c>
      <c r="B25" s="110" t="s">
        <v>8</v>
      </c>
      <c r="C25" s="111"/>
      <c r="D25" s="111"/>
      <c r="E25" s="112"/>
    </row>
    <row r="26" spans="1:5" ht="24" customHeight="1" thickBot="1" x14ac:dyDescent="0.3">
      <c r="A26" s="41" t="s">
        <v>148</v>
      </c>
      <c r="B26" s="95" t="s">
        <v>374</v>
      </c>
      <c r="C26" s="96"/>
      <c r="D26" s="96"/>
      <c r="E26" s="97"/>
    </row>
    <row r="27" spans="1:5" ht="32.25" customHeight="1" thickBot="1" x14ac:dyDescent="0.3">
      <c r="A27" s="41" t="s">
        <v>150</v>
      </c>
      <c r="B27" s="95"/>
      <c r="C27" s="96"/>
      <c r="D27" s="96"/>
      <c r="E27" s="97"/>
    </row>
    <row r="28" spans="1:5" ht="16.5" customHeight="1" x14ac:dyDescent="0.25">
      <c r="A28" s="104" t="s">
        <v>151</v>
      </c>
      <c r="B28" s="95" t="s">
        <v>179</v>
      </c>
      <c r="C28" s="96"/>
      <c r="D28" s="96"/>
      <c r="E28" s="97"/>
    </row>
    <row r="29" spans="1:5" ht="49.5" customHeight="1" x14ac:dyDescent="0.25">
      <c r="A29" s="105"/>
      <c r="B29" s="95" t="s">
        <v>180</v>
      </c>
      <c r="C29" s="96"/>
      <c r="D29" s="96"/>
      <c r="E29" s="97"/>
    </row>
    <row r="30" spans="1:5" ht="16.5" x14ac:dyDescent="0.25">
      <c r="A30" s="105"/>
      <c r="B30" s="113"/>
      <c r="C30" s="114"/>
      <c r="D30" s="114"/>
      <c r="E30" s="115"/>
    </row>
    <row r="31" spans="1:5" ht="16.5" customHeight="1" x14ac:dyDescent="0.25">
      <c r="A31" s="105"/>
      <c r="B31" s="95" t="s">
        <v>153</v>
      </c>
      <c r="C31" s="96"/>
      <c r="D31" s="96"/>
      <c r="E31" s="97"/>
    </row>
    <row r="32" spans="1:5" ht="17.25" thickBot="1" x14ac:dyDescent="0.3">
      <c r="A32" s="106"/>
      <c r="B32" s="98" t="s">
        <v>181</v>
      </c>
      <c r="C32" s="99"/>
      <c r="D32" s="99"/>
      <c r="E32" s="100"/>
    </row>
    <row r="33" spans="1:5" ht="16.5" customHeight="1" x14ac:dyDescent="0.25">
      <c r="A33" s="104" t="s">
        <v>155</v>
      </c>
      <c r="B33" s="95" t="s">
        <v>156</v>
      </c>
      <c r="C33" s="96"/>
      <c r="D33" s="96"/>
      <c r="E33" s="97"/>
    </row>
    <row r="34" spans="1:5" ht="17.25" thickBot="1" x14ac:dyDescent="0.3">
      <c r="A34" s="106"/>
      <c r="B34" s="95" t="s">
        <v>157</v>
      </c>
      <c r="C34" s="96"/>
      <c r="D34" s="96"/>
      <c r="E34" s="97"/>
    </row>
    <row r="35" spans="1:5" ht="16.5" customHeight="1" x14ac:dyDescent="0.25">
      <c r="A35" s="104" t="s">
        <v>158</v>
      </c>
      <c r="B35" s="101" t="s">
        <v>159</v>
      </c>
      <c r="C35" s="102"/>
      <c r="D35" s="102"/>
      <c r="E35" s="103"/>
    </row>
    <row r="36" spans="1:5" ht="16.5" customHeight="1" x14ac:dyDescent="0.25">
      <c r="A36" s="105"/>
      <c r="B36" s="101" t="s">
        <v>160</v>
      </c>
      <c r="C36" s="102"/>
      <c r="D36" s="102"/>
      <c r="E36" s="103"/>
    </row>
    <row r="37" spans="1:5" ht="16.5" customHeight="1" x14ac:dyDescent="0.25">
      <c r="A37" s="105"/>
      <c r="B37" s="101" t="s">
        <v>161</v>
      </c>
      <c r="C37" s="102"/>
      <c r="D37" s="102"/>
      <c r="E37" s="103"/>
    </row>
    <row r="38" spans="1:5" ht="16.5" customHeight="1" x14ac:dyDescent="0.25">
      <c r="A38" s="105"/>
      <c r="B38" s="101" t="s">
        <v>162</v>
      </c>
      <c r="C38" s="102"/>
      <c r="D38" s="102"/>
      <c r="E38" s="103"/>
    </row>
    <row r="39" spans="1:5" ht="16.5" customHeight="1" thickBot="1" x14ac:dyDescent="0.3">
      <c r="A39" s="106"/>
      <c r="B39" s="116" t="s">
        <v>163</v>
      </c>
      <c r="C39" s="117"/>
      <c r="D39" s="117"/>
      <c r="E39" s="118"/>
    </row>
    <row r="40" spans="1:5" ht="15.75" thickBot="1" x14ac:dyDescent="0.3">
      <c r="A40" s="42" t="s">
        <v>182</v>
      </c>
      <c r="B40" s="43" t="s">
        <v>165</v>
      </c>
      <c r="C40" s="43" t="s">
        <v>166</v>
      </c>
      <c r="D40" s="43" t="s">
        <v>167</v>
      </c>
      <c r="E40" s="43" t="s">
        <v>168</v>
      </c>
    </row>
    <row r="41" spans="1:5" ht="64.5" thickBot="1" x14ac:dyDescent="0.3">
      <c r="A41" s="44" t="s">
        <v>169</v>
      </c>
      <c r="B41" s="45" t="s">
        <v>170</v>
      </c>
      <c r="C41" s="46" t="s">
        <v>171</v>
      </c>
      <c r="D41" s="46" t="s">
        <v>171</v>
      </c>
      <c r="E41" s="46" t="s">
        <v>172</v>
      </c>
    </row>
    <row r="42" spans="1:5" ht="15.75" thickBot="1" x14ac:dyDescent="0.3">
      <c r="A42" s="47" t="s">
        <v>173</v>
      </c>
      <c r="B42" s="46" t="s">
        <v>174</v>
      </c>
      <c r="C42" s="46" t="s">
        <v>174</v>
      </c>
      <c r="D42" s="46" t="s">
        <v>174</v>
      </c>
      <c r="E42" s="46" t="s">
        <v>174</v>
      </c>
    </row>
    <row r="43" spans="1:5" ht="15.75" x14ac:dyDescent="0.25">
      <c r="A43" s="52"/>
    </row>
    <row r="44" spans="1:5" ht="16.5" thickBot="1" x14ac:dyDescent="0.3">
      <c r="A44" s="94" t="s">
        <v>183</v>
      </c>
      <c r="B44" s="94"/>
      <c r="C44" s="94"/>
      <c r="D44" s="94"/>
      <c r="E44" s="94"/>
    </row>
    <row r="45" spans="1:5" ht="16.5" customHeight="1" x14ac:dyDescent="0.25">
      <c r="A45" s="39" t="s">
        <v>145</v>
      </c>
      <c r="B45" s="107" t="s">
        <v>146</v>
      </c>
      <c r="C45" s="108"/>
      <c r="D45" s="108"/>
      <c r="E45" s="109"/>
    </row>
    <row r="46" spans="1:5" ht="16.5" customHeight="1" x14ac:dyDescent="0.25">
      <c r="A46" s="40" t="s">
        <v>35</v>
      </c>
      <c r="B46" s="110" t="s">
        <v>9</v>
      </c>
      <c r="C46" s="111"/>
      <c r="D46" s="111"/>
      <c r="E46" s="112"/>
    </row>
    <row r="47" spans="1:5" ht="33" customHeight="1" thickBot="1" x14ac:dyDescent="0.3">
      <c r="A47" s="41" t="s">
        <v>148</v>
      </c>
      <c r="B47" s="95" t="s">
        <v>373</v>
      </c>
      <c r="C47" s="96"/>
      <c r="D47" s="96"/>
      <c r="E47" s="97"/>
    </row>
    <row r="48" spans="1:5" ht="16.5" x14ac:dyDescent="0.25">
      <c r="A48" s="104" t="s">
        <v>150</v>
      </c>
      <c r="B48" s="95"/>
      <c r="C48" s="96"/>
      <c r="D48" s="96"/>
      <c r="E48" s="97"/>
    </row>
    <row r="49" spans="1:5" ht="16.5" customHeight="1" x14ac:dyDescent="0.25">
      <c r="A49" s="105"/>
      <c r="B49" s="95"/>
      <c r="C49" s="96"/>
      <c r="D49" s="96"/>
      <c r="E49" s="97"/>
    </row>
    <row r="50" spans="1:5" ht="39" customHeight="1" thickBot="1" x14ac:dyDescent="0.3">
      <c r="A50" s="106"/>
      <c r="B50" s="95" t="s">
        <v>184</v>
      </c>
      <c r="C50" s="96"/>
      <c r="D50" s="96"/>
      <c r="E50" s="97"/>
    </row>
    <row r="51" spans="1:5" ht="33" customHeight="1" x14ac:dyDescent="0.25">
      <c r="A51" s="104" t="s">
        <v>151</v>
      </c>
      <c r="B51" s="95" t="s">
        <v>185</v>
      </c>
      <c r="C51" s="96"/>
      <c r="D51" s="96"/>
      <c r="E51" s="97"/>
    </row>
    <row r="52" spans="1:5" ht="16.5" x14ac:dyDescent="0.25">
      <c r="A52" s="105"/>
      <c r="B52" s="95"/>
      <c r="C52" s="96"/>
      <c r="D52" s="96"/>
      <c r="E52" s="97"/>
    </row>
    <row r="53" spans="1:5" ht="16.5" customHeight="1" x14ac:dyDescent="0.25">
      <c r="A53" s="105"/>
      <c r="B53" s="95" t="s">
        <v>153</v>
      </c>
      <c r="C53" s="96"/>
      <c r="D53" s="96"/>
      <c r="E53" s="97"/>
    </row>
    <row r="54" spans="1:5" ht="66" customHeight="1" thickBot="1" x14ac:dyDescent="0.3">
      <c r="A54" s="106"/>
      <c r="B54" s="98" t="s">
        <v>186</v>
      </c>
      <c r="C54" s="99"/>
      <c r="D54" s="99"/>
      <c r="E54" s="100"/>
    </row>
    <row r="55" spans="1:5" ht="16.5" customHeight="1" x14ac:dyDescent="0.25">
      <c r="A55" s="104" t="s">
        <v>155</v>
      </c>
      <c r="B55" s="95" t="s">
        <v>156</v>
      </c>
      <c r="C55" s="96"/>
      <c r="D55" s="96"/>
      <c r="E55" s="97"/>
    </row>
    <row r="56" spans="1:5" ht="17.25" thickBot="1" x14ac:dyDescent="0.3">
      <c r="A56" s="106"/>
      <c r="B56" s="95" t="s">
        <v>157</v>
      </c>
      <c r="C56" s="96"/>
      <c r="D56" s="96"/>
      <c r="E56" s="97"/>
    </row>
    <row r="57" spans="1:5" ht="16.5" customHeight="1" x14ac:dyDescent="0.25">
      <c r="A57" s="104" t="s">
        <v>158</v>
      </c>
      <c r="B57" s="101" t="s">
        <v>160</v>
      </c>
      <c r="C57" s="102"/>
      <c r="D57" s="102"/>
      <c r="E57" s="103"/>
    </row>
    <row r="58" spans="1:5" ht="16.5" customHeight="1" x14ac:dyDescent="0.25">
      <c r="A58" s="105"/>
      <c r="B58" s="101" t="s">
        <v>161</v>
      </c>
      <c r="C58" s="102"/>
      <c r="D58" s="102"/>
      <c r="E58" s="103"/>
    </row>
    <row r="59" spans="1:5" ht="16.5" customHeight="1" x14ac:dyDescent="0.25">
      <c r="A59" s="105"/>
      <c r="B59" s="101" t="s">
        <v>162</v>
      </c>
      <c r="C59" s="102"/>
      <c r="D59" s="102"/>
      <c r="E59" s="103"/>
    </row>
    <row r="60" spans="1:5" ht="16.5" customHeight="1" thickBot="1" x14ac:dyDescent="0.3">
      <c r="A60" s="106"/>
      <c r="B60" s="116" t="s">
        <v>163</v>
      </c>
      <c r="C60" s="117"/>
      <c r="D60" s="117"/>
      <c r="E60" s="118"/>
    </row>
    <row r="61" spans="1:5" ht="15.75" thickBot="1" x14ac:dyDescent="0.3">
      <c r="A61" s="42" t="s">
        <v>164</v>
      </c>
      <c r="B61" s="43" t="s">
        <v>165</v>
      </c>
      <c r="C61" s="43" t="s">
        <v>166</v>
      </c>
      <c r="D61" s="43" t="s">
        <v>167</v>
      </c>
      <c r="E61" s="43" t="s">
        <v>168</v>
      </c>
    </row>
    <row r="62" spans="1:5" ht="64.5" thickBot="1" x14ac:dyDescent="0.3">
      <c r="A62" s="44" t="s">
        <v>169</v>
      </c>
      <c r="B62" s="45" t="s">
        <v>170</v>
      </c>
      <c r="C62" s="46" t="s">
        <v>171</v>
      </c>
      <c r="D62" s="46" t="s">
        <v>171</v>
      </c>
      <c r="E62" s="46" t="s">
        <v>172</v>
      </c>
    </row>
    <row r="63" spans="1:5" ht="15.75" thickBot="1" x14ac:dyDescent="0.3">
      <c r="A63" s="47" t="s">
        <v>173</v>
      </c>
      <c r="B63" s="46" t="s">
        <v>174</v>
      </c>
      <c r="C63" s="46" t="s">
        <v>174</v>
      </c>
      <c r="D63" s="46" t="s">
        <v>174</v>
      </c>
      <c r="E63" s="46" t="s">
        <v>174</v>
      </c>
    </row>
    <row r="64" spans="1:5" ht="15.75" x14ac:dyDescent="0.25">
      <c r="A64" s="48"/>
    </row>
    <row r="65" spans="1:5" ht="16.5" thickBot="1" x14ac:dyDescent="0.3">
      <c r="A65" s="94" t="s">
        <v>187</v>
      </c>
      <c r="B65" s="94"/>
      <c r="C65" s="94"/>
      <c r="D65" s="94"/>
      <c r="E65" s="94"/>
    </row>
    <row r="66" spans="1:5" ht="16.5" customHeight="1" x14ac:dyDescent="0.25">
      <c r="A66" s="39" t="s">
        <v>145</v>
      </c>
      <c r="B66" s="107" t="s">
        <v>146</v>
      </c>
      <c r="C66" s="108"/>
      <c r="D66" s="108"/>
      <c r="E66" s="109"/>
    </row>
    <row r="67" spans="1:5" ht="16.5" customHeight="1" x14ac:dyDescent="0.25">
      <c r="A67" s="40" t="s">
        <v>35</v>
      </c>
      <c r="B67" s="110" t="s">
        <v>13</v>
      </c>
      <c r="C67" s="111"/>
      <c r="D67" s="111"/>
      <c r="E67" s="112"/>
    </row>
    <row r="68" spans="1:5" ht="33" customHeight="1" thickBot="1" x14ac:dyDescent="0.3">
      <c r="A68" s="41" t="s">
        <v>148</v>
      </c>
      <c r="B68" s="95" t="s">
        <v>188</v>
      </c>
      <c r="C68" s="96"/>
      <c r="D68" s="96"/>
      <c r="E68" s="97"/>
    </row>
    <row r="69" spans="1:5" ht="22.5" customHeight="1" x14ac:dyDescent="0.25">
      <c r="A69" s="104" t="s">
        <v>150</v>
      </c>
      <c r="B69" s="95"/>
      <c r="C69" s="96"/>
      <c r="D69" s="96"/>
      <c r="E69" s="97"/>
    </row>
    <row r="70" spans="1:5" ht="37.5" customHeight="1" thickBot="1" x14ac:dyDescent="0.3">
      <c r="A70" s="106"/>
      <c r="B70" s="95" t="s">
        <v>189</v>
      </c>
      <c r="C70" s="96"/>
      <c r="D70" s="96"/>
      <c r="E70" s="97"/>
    </row>
    <row r="71" spans="1:5" ht="33" customHeight="1" x14ac:dyDescent="0.25">
      <c r="A71" s="104" t="s">
        <v>151</v>
      </c>
      <c r="B71" s="95" t="s">
        <v>190</v>
      </c>
      <c r="C71" s="96"/>
      <c r="D71" s="96"/>
      <c r="E71" s="97"/>
    </row>
    <row r="72" spans="1:5" ht="16.5" x14ac:dyDescent="0.25">
      <c r="A72" s="105"/>
      <c r="B72" s="95"/>
      <c r="C72" s="96"/>
      <c r="D72" s="96"/>
      <c r="E72" s="97"/>
    </row>
    <row r="73" spans="1:5" ht="16.5" customHeight="1" x14ac:dyDescent="0.25">
      <c r="A73" s="105"/>
      <c r="B73" s="95" t="s">
        <v>153</v>
      </c>
      <c r="C73" s="96"/>
      <c r="D73" s="96"/>
      <c r="E73" s="97"/>
    </row>
    <row r="74" spans="1:5" ht="54.75" customHeight="1" thickBot="1" x14ac:dyDescent="0.3">
      <c r="A74" s="106"/>
      <c r="B74" s="98" t="s">
        <v>375</v>
      </c>
      <c r="C74" s="99"/>
      <c r="D74" s="99"/>
      <c r="E74" s="100"/>
    </row>
    <row r="75" spans="1:5" ht="16.5" customHeight="1" x14ac:dyDescent="0.25">
      <c r="A75" s="104" t="s">
        <v>155</v>
      </c>
      <c r="B75" s="95" t="s">
        <v>156</v>
      </c>
      <c r="C75" s="96"/>
      <c r="D75" s="96"/>
      <c r="E75" s="97"/>
    </row>
    <row r="76" spans="1:5" ht="17.25" thickBot="1" x14ac:dyDescent="0.3">
      <c r="A76" s="106"/>
      <c r="B76" s="95" t="s">
        <v>157</v>
      </c>
      <c r="C76" s="96"/>
      <c r="D76" s="96"/>
      <c r="E76" s="97"/>
    </row>
    <row r="77" spans="1:5" ht="16.5" customHeight="1" x14ac:dyDescent="0.25">
      <c r="A77" s="104" t="s">
        <v>158</v>
      </c>
      <c r="B77" s="101" t="s">
        <v>159</v>
      </c>
      <c r="C77" s="102"/>
      <c r="D77" s="102"/>
      <c r="E77" s="103"/>
    </row>
    <row r="78" spans="1:5" ht="16.5" customHeight="1" x14ac:dyDescent="0.25">
      <c r="A78" s="105"/>
      <c r="B78" s="101" t="s">
        <v>160</v>
      </c>
      <c r="C78" s="102"/>
      <c r="D78" s="102"/>
      <c r="E78" s="103"/>
    </row>
    <row r="79" spans="1:5" ht="16.5" customHeight="1" x14ac:dyDescent="0.25">
      <c r="A79" s="105"/>
      <c r="B79" s="101" t="s">
        <v>161</v>
      </c>
      <c r="C79" s="102"/>
      <c r="D79" s="102"/>
      <c r="E79" s="103"/>
    </row>
    <row r="80" spans="1:5" ht="16.5" customHeight="1" x14ac:dyDescent="0.25">
      <c r="A80" s="105"/>
      <c r="B80" s="101" t="s">
        <v>162</v>
      </c>
      <c r="C80" s="102"/>
      <c r="D80" s="102"/>
      <c r="E80" s="103"/>
    </row>
    <row r="81" spans="1:5" ht="16.5" customHeight="1" thickBot="1" x14ac:dyDescent="0.3">
      <c r="A81" s="106"/>
      <c r="B81" s="116" t="s">
        <v>163</v>
      </c>
      <c r="C81" s="117"/>
      <c r="D81" s="117"/>
      <c r="E81" s="118"/>
    </row>
    <row r="82" spans="1:5" ht="15.75" thickBot="1" x14ac:dyDescent="0.3">
      <c r="A82" s="42" t="s">
        <v>164</v>
      </c>
      <c r="B82" s="43" t="s">
        <v>165</v>
      </c>
      <c r="C82" s="43" t="s">
        <v>166</v>
      </c>
      <c r="D82" s="43" t="s">
        <v>167</v>
      </c>
      <c r="E82" s="43" t="s">
        <v>168</v>
      </c>
    </row>
    <row r="83" spans="1:5" ht="64.5" thickBot="1" x14ac:dyDescent="0.3">
      <c r="A83" s="44" t="s">
        <v>169</v>
      </c>
      <c r="B83" s="45" t="s">
        <v>170</v>
      </c>
      <c r="C83" s="46" t="s">
        <v>171</v>
      </c>
      <c r="D83" s="46" t="s">
        <v>171</v>
      </c>
      <c r="E83" s="46" t="s">
        <v>172</v>
      </c>
    </row>
    <row r="84" spans="1:5" ht="15.75" thickBot="1" x14ac:dyDescent="0.3">
      <c r="A84" s="47" t="s">
        <v>173</v>
      </c>
      <c r="B84" s="46" t="s">
        <v>174</v>
      </c>
      <c r="C84" s="46" t="s">
        <v>174</v>
      </c>
      <c r="D84" s="46" t="s">
        <v>174</v>
      </c>
      <c r="E84" s="46" t="s">
        <v>174</v>
      </c>
    </row>
    <row r="85" spans="1:5" ht="15.75" x14ac:dyDescent="0.25">
      <c r="A85" s="51"/>
    </row>
    <row r="86" spans="1:5" ht="16.5" thickBot="1" x14ac:dyDescent="0.3">
      <c r="A86" s="94" t="s">
        <v>191</v>
      </c>
      <c r="B86" s="94"/>
      <c r="C86" s="94"/>
      <c r="D86" s="94"/>
      <c r="E86" s="94"/>
    </row>
    <row r="87" spans="1:5" ht="16.5" customHeight="1" x14ac:dyDescent="0.25">
      <c r="A87" s="39" t="s">
        <v>145</v>
      </c>
      <c r="B87" s="107" t="s">
        <v>146</v>
      </c>
      <c r="C87" s="108"/>
      <c r="D87" s="108"/>
      <c r="E87" s="109"/>
    </row>
    <row r="88" spans="1:5" ht="16.5" customHeight="1" x14ac:dyDescent="0.25">
      <c r="A88" s="40" t="s">
        <v>35</v>
      </c>
      <c r="B88" s="110" t="s">
        <v>58</v>
      </c>
      <c r="C88" s="111"/>
      <c r="D88" s="111"/>
      <c r="E88" s="112"/>
    </row>
    <row r="89" spans="1:5" x14ac:dyDescent="0.25">
      <c r="A89" s="105" t="s">
        <v>148</v>
      </c>
      <c r="B89" s="95" t="s">
        <v>192</v>
      </c>
      <c r="C89" s="96"/>
      <c r="D89" s="96"/>
      <c r="E89" s="97"/>
    </row>
    <row r="90" spans="1:5" ht="15.75" thickBot="1" x14ac:dyDescent="0.3">
      <c r="A90" s="106"/>
      <c r="B90" s="95"/>
      <c r="C90" s="96"/>
      <c r="D90" s="96"/>
      <c r="E90" s="97"/>
    </row>
    <row r="91" spans="1:5" ht="33" customHeight="1" x14ac:dyDescent="0.25">
      <c r="A91" s="104" t="s">
        <v>150</v>
      </c>
      <c r="B91" s="95" t="s">
        <v>193</v>
      </c>
      <c r="C91" s="96"/>
      <c r="D91" s="96"/>
      <c r="E91" s="97"/>
    </row>
    <row r="92" spans="1:5" ht="16.5" customHeight="1" x14ac:dyDescent="0.25">
      <c r="A92" s="105"/>
      <c r="B92" s="101" t="s">
        <v>194</v>
      </c>
      <c r="C92" s="102"/>
      <c r="D92" s="102"/>
      <c r="E92" s="103"/>
    </row>
    <row r="93" spans="1:5" ht="16.5" customHeight="1" x14ac:dyDescent="0.25">
      <c r="A93" s="105"/>
      <c r="B93" s="101" t="s">
        <v>195</v>
      </c>
      <c r="C93" s="102"/>
      <c r="D93" s="102"/>
      <c r="E93" s="103"/>
    </row>
    <row r="94" spans="1:5" ht="16.5" customHeight="1" x14ac:dyDescent="0.25">
      <c r="A94" s="105"/>
      <c r="B94" s="101" t="s">
        <v>196</v>
      </c>
      <c r="C94" s="102"/>
      <c r="D94" s="102"/>
      <c r="E94" s="103"/>
    </row>
    <row r="95" spans="1:5" ht="16.5" customHeight="1" thickBot="1" x14ac:dyDescent="0.3">
      <c r="A95" s="106"/>
      <c r="B95" s="101" t="s">
        <v>197</v>
      </c>
      <c r="C95" s="102"/>
      <c r="D95" s="102"/>
      <c r="E95" s="103"/>
    </row>
    <row r="96" spans="1:5" ht="66" customHeight="1" x14ac:dyDescent="0.25">
      <c r="A96" s="104" t="s">
        <v>151</v>
      </c>
      <c r="B96" s="95" t="s">
        <v>198</v>
      </c>
      <c r="C96" s="96"/>
      <c r="D96" s="96"/>
      <c r="E96" s="97"/>
    </row>
    <row r="97" spans="1:5" ht="33" customHeight="1" x14ac:dyDescent="0.25">
      <c r="A97" s="105"/>
      <c r="B97" s="95" t="s">
        <v>199</v>
      </c>
      <c r="C97" s="96"/>
      <c r="D97" s="96"/>
      <c r="E97" s="97"/>
    </row>
    <row r="98" spans="1:5" ht="16.5" x14ac:dyDescent="0.25">
      <c r="A98" s="105"/>
      <c r="B98" s="113"/>
      <c r="C98" s="114"/>
      <c r="D98" s="114"/>
      <c r="E98" s="115"/>
    </row>
    <row r="99" spans="1:5" ht="16.5" customHeight="1" x14ac:dyDescent="0.25">
      <c r="A99" s="105"/>
      <c r="B99" s="95" t="s">
        <v>153</v>
      </c>
      <c r="C99" s="96"/>
      <c r="D99" s="96"/>
      <c r="E99" s="97"/>
    </row>
    <row r="100" spans="1:5" ht="82.5" customHeight="1" thickBot="1" x14ac:dyDescent="0.3">
      <c r="A100" s="106"/>
      <c r="B100" s="98" t="s">
        <v>200</v>
      </c>
      <c r="C100" s="99"/>
      <c r="D100" s="99"/>
      <c r="E100" s="100"/>
    </row>
    <row r="101" spans="1:5" ht="16.5" customHeight="1" x14ac:dyDescent="0.25">
      <c r="A101" s="104" t="s">
        <v>155</v>
      </c>
      <c r="B101" s="95" t="s">
        <v>201</v>
      </c>
      <c r="C101" s="96"/>
      <c r="D101" s="96"/>
      <c r="E101" s="97"/>
    </row>
    <row r="102" spans="1:5" ht="17.25" thickBot="1" x14ac:dyDescent="0.3">
      <c r="A102" s="106"/>
      <c r="B102" s="95" t="s">
        <v>202</v>
      </c>
      <c r="C102" s="96"/>
      <c r="D102" s="96"/>
      <c r="E102" s="97"/>
    </row>
    <row r="103" spans="1:5" ht="15.75" thickBot="1" x14ac:dyDescent="0.3">
      <c r="A103" s="41" t="s">
        <v>158</v>
      </c>
      <c r="B103" s="119"/>
      <c r="C103" s="120"/>
      <c r="D103" s="120"/>
      <c r="E103" s="121"/>
    </row>
    <row r="104" spans="1:5" ht="15.75" thickBot="1" x14ac:dyDescent="0.3">
      <c r="A104" s="42" t="s">
        <v>164</v>
      </c>
      <c r="B104" s="43" t="s">
        <v>165</v>
      </c>
      <c r="C104" s="43" t="s">
        <v>166</v>
      </c>
      <c r="D104" s="43" t="s">
        <v>167</v>
      </c>
      <c r="E104" s="43" t="s">
        <v>168</v>
      </c>
    </row>
    <row r="105" spans="1:5" ht="26.25" thickBot="1" x14ac:dyDescent="0.3">
      <c r="A105" s="44" t="s">
        <v>169</v>
      </c>
      <c r="B105" s="45" t="s">
        <v>203</v>
      </c>
      <c r="C105" s="46" t="s">
        <v>203</v>
      </c>
      <c r="D105" s="46" t="s">
        <v>384</v>
      </c>
      <c r="E105" s="46" t="s">
        <v>384</v>
      </c>
    </row>
    <row r="106" spans="1:5" ht="26.25" thickBot="1" x14ac:dyDescent="0.3">
      <c r="A106" s="47" t="s">
        <v>173</v>
      </c>
      <c r="B106" s="46" t="s">
        <v>204</v>
      </c>
      <c r="C106" s="46" t="s">
        <v>204</v>
      </c>
      <c r="D106" s="53"/>
      <c r="E106" s="53"/>
    </row>
    <row r="107" spans="1:5" ht="15.75" x14ac:dyDescent="0.25">
      <c r="A107" s="51"/>
    </row>
    <row r="109" spans="1:5" ht="16.5" thickBot="1" x14ac:dyDescent="0.3">
      <c r="A109" s="57" t="s">
        <v>205</v>
      </c>
    </row>
    <row r="110" spans="1:5" ht="16.5" thickBot="1" x14ac:dyDescent="0.3">
      <c r="A110" s="57" t="s">
        <v>206</v>
      </c>
    </row>
    <row r="111" spans="1:5" ht="16.5" customHeight="1" x14ac:dyDescent="0.25">
      <c r="A111" s="39" t="s">
        <v>145</v>
      </c>
      <c r="B111" s="107" t="s">
        <v>146</v>
      </c>
      <c r="C111" s="108"/>
      <c r="D111" s="108"/>
      <c r="E111" s="109"/>
    </row>
    <row r="112" spans="1:5" ht="16.5" customHeight="1" x14ac:dyDescent="0.25">
      <c r="A112" s="40" t="s">
        <v>35</v>
      </c>
      <c r="B112" s="110" t="s">
        <v>78</v>
      </c>
      <c r="C112" s="111"/>
      <c r="D112" s="111"/>
      <c r="E112" s="112"/>
    </row>
    <row r="113" spans="1:5" ht="17.25" thickBot="1" x14ac:dyDescent="0.3">
      <c r="A113" s="41" t="s">
        <v>148</v>
      </c>
      <c r="B113" s="95" t="s">
        <v>207</v>
      </c>
      <c r="C113" s="96"/>
      <c r="D113" s="96"/>
      <c r="E113" s="97"/>
    </row>
    <row r="114" spans="1:5" ht="37.5" customHeight="1" x14ac:dyDescent="0.25">
      <c r="A114" s="104" t="s">
        <v>150</v>
      </c>
      <c r="B114" s="95"/>
      <c r="C114" s="96"/>
      <c r="D114" s="96"/>
      <c r="E114" s="97"/>
    </row>
    <row r="115" spans="1:5" ht="16.5" customHeight="1" thickBot="1" x14ac:dyDescent="0.3">
      <c r="A115" s="106"/>
      <c r="B115" s="95" t="s">
        <v>208</v>
      </c>
      <c r="C115" s="96"/>
      <c r="D115" s="96"/>
      <c r="E115" s="97"/>
    </row>
    <row r="116" spans="1:5" ht="16.5" customHeight="1" x14ac:dyDescent="0.25">
      <c r="A116" s="104" t="s">
        <v>151</v>
      </c>
      <c r="B116" s="95" t="s">
        <v>209</v>
      </c>
      <c r="C116" s="96"/>
      <c r="D116" s="96"/>
      <c r="E116" s="97"/>
    </row>
    <row r="117" spans="1:5" ht="33" customHeight="1" thickBot="1" x14ac:dyDescent="0.3">
      <c r="A117" s="106"/>
      <c r="B117" s="98" t="s">
        <v>210</v>
      </c>
      <c r="C117" s="99"/>
      <c r="D117" s="99"/>
      <c r="E117" s="100"/>
    </row>
    <row r="118" spans="1:5" ht="16.5" customHeight="1" x14ac:dyDescent="0.25">
      <c r="A118" s="104" t="s">
        <v>155</v>
      </c>
      <c r="B118" s="95" t="s">
        <v>156</v>
      </c>
      <c r="C118" s="96"/>
      <c r="D118" s="96"/>
      <c r="E118" s="97"/>
    </row>
    <row r="119" spans="1:5" ht="17.25" thickBot="1" x14ac:dyDescent="0.3">
      <c r="A119" s="106"/>
      <c r="B119" s="95" t="s">
        <v>157</v>
      </c>
      <c r="C119" s="96"/>
      <c r="D119" s="96"/>
      <c r="E119" s="97"/>
    </row>
    <row r="120" spans="1:5" ht="16.5" customHeight="1" x14ac:dyDescent="0.25">
      <c r="A120" s="104" t="s">
        <v>158</v>
      </c>
      <c r="B120" s="101" t="s">
        <v>211</v>
      </c>
      <c r="C120" s="102"/>
      <c r="D120" s="102"/>
      <c r="E120" s="103"/>
    </row>
    <row r="121" spans="1:5" ht="16.5" customHeight="1" x14ac:dyDescent="0.25">
      <c r="A121" s="105"/>
      <c r="B121" s="101" t="s">
        <v>160</v>
      </c>
      <c r="C121" s="102"/>
      <c r="D121" s="102"/>
      <c r="E121" s="103"/>
    </row>
    <row r="122" spans="1:5" ht="16.5" customHeight="1" x14ac:dyDescent="0.25">
      <c r="A122" s="105"/>
      <c r="B122" s="101" t="s">
        <v>161</v>
      </c>
      <c r="C122" s="102"/>
      <c r="D122" s="102"/>
      <c r="E122" s="103"/>
    </row>
    <row r="123" spans="1:5" ht="16.5" customHeight="1" x14ac:dyDescent="0.25">
      <c r="A123" s="105"/>
      <c r="B123" s="101" t="s">
        <v>162</v>
      </c>
      <c r="C123" s="102"/>
      <c r="D123" s="102"/>
      <c r="E123" s="103"/>
    </row>
    <row r="124" spans="1:5" ht="16.5" customHeight="1" thickBot="1" x14ac:dyDescent="0.3">
      <c r="A124" s="106"/>
      <c r="B124" s="116" t="s">
        <v>163</v>
      </c>
      <c r="C124" s="117"/>
      <c r="D124" s="117"/>
      <c r="E124" s="118"/>
    </row>
    <row r="125" spans="1:5" ht="15.75" thickBot="1" x14ac:dyDescent="0.3">
      <c r="A125" s="42" t="s">
        <v>164</v>
      </c>
      <c r="B125" s="43" t="s">
        <v>165</v>
      </c>
      <c r="C125" s="43" t="s">
        <v>166</v>
      </c>
      <c r="D125" s="43" t="s">
        <v>167</v>
      </c>
      <c r="E125" s="43" t="s">
        <v>168</v>
      </c>
    </row>
    <row r="126" spans="1:5" ht="64.5" thickBot="1" x14ac:dyDescent="0.3">
      <c r="A126" s="44" t="s">
        <v>169</v>
      </c>
      <c r="B126" s="45" t="s">
        <v>170</v>
      </c>
      <c r="C126" s="46" t="s">
        <v>171</v>
      </c>
      <c r="D126" s="46" t="s">
        <v>171</v>
      </c>
      <c r="E126" s="46" t="s">
        <v>172</v>
      </c>
    </row>
    <row r="127" spans="1:5" ht="15.75" thickBot="1" x14ac:dyDescent="0.3">
      <c r="A127" s="47" t="s">
        <v>173</v>
      </c>
      <c r="B127" s="46" t="s">
        <v>174</v>
      </c>
      <c r="C127" s="46" t="s">
        <v>174</v>
      </c>
      <c r="D127" s="46" t="s">
        <v>174</v>
      </c>
      <c r="E127" s="46" t="s">
        <v>174</v>
      </c>
    </row>
    <row r="128" spans="1:5" ht="15.75" x14ac:dyDescent="0.25">
      <c r="A128" s="48"/>
    </row>
    <row r="129" spans="1:5" ht="16.5" thickBot="1" x14ac:dyDescent="0.3">
      <c r="A129" s="57" t="s">
        <v>212</v>
      </c>
    </row>
    <row r="130" spans="1:5" ht="16.5" customHeight="1" x14ac:dyDescent="0.25">
      <c r="A130" s="39" t="s">
        <v>145</v>
      </c>
      <c r="B130" s="107" t="s">
        <v>146</v>
      </c>
      <c r="C130" s="108"/>
      <c r="D130" s="108"/>
      <c r="E130" s="109"/>
    </row>
    <row r="131" spans="1:5" ht="16.5" customHeight="1" x14ac:dyDescent="0.25">
      <c r="A131" s="40" t="s">
        <v>35</v>
      </c>
      <c r="B131" s="110" t="s">
        <v>79</v>
      </c>
      <c r="C131" s="111"/>
      <c r="D131" s="111"/>
      <c r="E131" s="112"/>
    </row>
    <row r="132" spans="1:5" ht="17.25" thickBot="1" x14ac:dyDescent="0.3">
      <c r="A132" s="41" t="s">
        <v>148</v>
      </c>
      <c r="B132" s="95" t="s">
        <v>213</v>
      </c>
      <c r="C132" s="96"/>
      <c r="D132" s="96"/>
      <c r="E132" s="97"/>
    </row>
    <row r="133" spans="1:5" ht="35.25" customHeight="1" x14ac:dyDescent="0.25">
      <c r="A133" s="104" t="s">
        <v>150</v>
      </c>
      <c r="B133" s="95"/>
      <c r="C133" s="96"/>
      <c r="D133" s="96"/>
      <c r="E133" s="97"/>
    </row>
    <row r="134" spans="1:5" ht="17.25" thickBot="1" x14ac:dyDescent="0.3">
      <c r="A134" s="106"/>
      <c r="B134" s="95" t="s">
        <v>214</v>
      </c>
      <c r="C134" s="96"/>
      <c r="D134" s="96"/>
      <c r="E134" s="97"/>
    </row>
    <row r="135" spans="1:5" ht="16.5" customHeight="1" x14ac:dyDescent="0.25">
      <c r="A135" s="104" t="s">
        <v>151</v>
      </c>
      <c r="B135" s="95" t="s">
        <v>209</v>
      </c>
      <c r="C135" s="96"/>
      <c r="D135" s="96"/>
      <c r="E135" s="97"/>
    </row>
    <row r="136" spans="1:5" ht="33" customHeight="1" thickBot="1" x14ac:dyDescent="0.3">
      <c r="A136" s="106"/>
      <c r="B136" s="98" t="s">
        <v>215</v>
      </c>
      <c r="C136" s="99"/>
      <c r="D136" s="99"/>
      <c r="E136" s="100"/>
    </row>
    <row r="137" spans="1:5" ht="16.5" customHeight="1" x14ac:dyDescent="0.25">
      <c r="A137" s="104" t="s">
        <v>155</v>
      </c>
      <c r="B137" s="95" t="s">
        <v>156</v>
      </c>
      <c r="C137" s="96"/>
      <c r="D137" s="96"/>
      <c r="E137" s="97"/>
    </row>
    <row r="138" spans="1:5" ht="17.25" thickBot="1" x14ac:dyDescent="0.3">
      <c r="A138" s="106"/>
      <c r="B138" s="95" t="s">
        <v>157</v>
      </c>
      <c r="C138" s="96"/>
      <c r="D138" s="96"/>
      <c r="E138" s="97"/>
    </row>
    <row r="139" spans="1:5" ht="16.5" customHeight="1" x14ac:dyDescent="0.25">
      <c r="A139" s="104" t="s">
        <v>158</v>
      </c>
      <c r="B139" s="101" t="s">
        <v>160</v>
      </c>
      <c r="C139" s="102"/>
      <c r="D139" s="102"/>
      <c r="E139" s="103"/>
    </row>
    <row r="140" spans="1:5" ht="16.5" customHeight="1" x14ac:dyDescent="0.25">
      <c r="A140" s="105"/>
      <c r="B140" s="101" t="s">
        <v>161</v>
      </c>
      <c r="C140" s="102"/>
      <c r="D140" s="102"/>
      <c r="E140" s="103"/>
    </row>
    <row r="141" spans="1:5" ht="16.5" customHeight="1" x14ac:dyDescent="0.25">
      <c r="A141" s="105"/>
      <c r="B141" s="101" t="s">
        <v>162</v>
      </c>
      <c r="C141" s="102"/>
      <c r="D141" s="102"/>
      <c r="E141" s="103"/>
    </row>
    <row r="142" spans="1:5" ht="16.5" customHeight="1" thickBot="1" x14ac:dyDescent="0.3">
      <c r="A142" s="106"/>
      <c r="B142" s="116" t="s">
        <v>163</v>
      </c>
      <c r="C142" s="117"/>
      <c r="D142" s="117"/>
      <c r="E142" s="118"/>
    </row>
    <row r="143" spans="1:5" ht="15.75" thickBot="1" x14ac:dyDescent="0.3">
      <c r="A143" s="42" t="s">
        <v>164</v>
      </c>
      <c r="B143" s="43" t="s">
        <v>165</v>
      </c>
      <c r="C143" s="43" t="s">
        <v>166</v>
      </c>
      <c r="D143" s="43" t="s">
        <v>167</v>
      </c>
      <c r="E143" s="43" t="s">
        <v>168</v>
      </c>
    </row>
    <row r="144" spans="1:5" ht="64.5" thickBot="1" x14ac:dyDescent="0.3">
      <c r="A144" s="44" t="s">
        <v>169</v>
      </c>
      <c r="B144" s="45" t="s">
        <v>170</v>
      </c>
      <c r="C144" s="46" t="s">
        <v>171</v>
      </c>
      <c r="D144" s="46" t="s">
        <v>171</v>
      </c>
      <c r="E144" s="46" t="s">
        <v>172</v>
      </c>
    </row>
    <row r="145" spans="1:5" ht="15.75" thickBot="1" x14ac:dyDescent="0.3">
      <c r="A145" s="47" t="s">
        <v>173</v>
      </c>
      <c r="B145" s="46" t="s">
        <v>174</v>
      </c>
      <c r="C145" s="46" t="s">
        <v>174</v>
      </c>
      <c r="D145" s="46" t="s">
        <v>174</v>
      </c>
      <c r="E145" s="46" t="s">
        <v>174</v>
      </c>
    </row>
    <row r="146" spans="1:5" ht="15.75" x14ac:dyDescent="0.25">
      <c r="A146" s="50"/>
    </row>
    <row r="147" spans="1:5" ht="16.5" thickBot="1" x14ac:dyDescent="0.3">
      <c r="A147" s="57" t="s">
        <v>216</v>
      </c>
    </row>
    <row r="148" spans="1:5" ht="16.5" customHeight="1" x14ac:dyDescent="0.25">
      <c r="A148" s="39" t="s">
        <v>145</v>
      </c>
      <c r="B148" s="107" t="s">
        <v>146</v>
      </c>
      <c r="C148" s="108"/>
      <c r="D148" s="108"/>
      <c r="E148" s="109"/>
    </row>
    <row r="149" spans="1:5" ht="16.5" customHeight="1" x14ac:dyDescent="0.25">
      <c r="A149" s="40" t="s">
        <v>35</v>
      </c>
      <c r="B149" s="110" t="s">
        <v>80</v>
      </c>
      <c r="C149" s="111"/>
      <c r="D149" s="111"/>
      <c r="E149" s="112"/>
    </row>
    <row r="150" spans="1:5" ht="33" customHeight="1" thickBot="1" x14ac:dyDescent="0.3">
      <c r="A150" s="41" t="s">
        <v>148</v>
      </c>
      <c r="B150" s="95" t="s">
        <v>217</v>
      </c>
      <c r="C150" s="96"/>
      <c r="D150" s="96"/>
      <c r="E150" s="97"/>
    </row>
    <row r="151" spans="1:5" ht="45.75" customHeight="1" x14ac:dyDescent="0.25">
      <c r="A151" s="104" t="s">
        <v>150</v>
      </c>
      <c r="B151" s="95"/>
      <c r="C151" s="96"/>
      <c r="D151" s="96"/>
      <c r="E151" s="97"/>
    </row>
    <row r="152" spans="1:5" ht="17.25" thickBot="1" x14ac:dyDescent="0.3">
      <c r="A152" s="106"/>
      <c r="B152" s="95" t="s">
        <v>214</v>
      </c>
      <c r="C152" s="96"/>
      <c r="D152" s="96"/>
      <c r="E152" s="97"/>
    </row>
    <row r="153" spans="1:5" ht="31.5" customHeight="1" x14ac:dyDescent="0.25">
      <c r="A153" s="104" t="s">
        <v>151</v>
      </c>
      <c r="B153" s="122" t="s">
        <v>218</v>
      </c>
      <c r="C153" s="123"/>
      <c r="D153" s="123"/>
      <c r="E153" s="124"/>
    </row>
    <row r="154" spans="1:5" ht="15.75" x14ac:dyDescent="0.25">
      <c r="A154" s="105"/>
      <c r="B154" s="122"/>
      <c r="C154" s="123"/>
      <c r="D154" s="123"/>
      <c r="E154" s="124"/>
    </row>
    <row r="155" spans="1:5" ht="15.75" customHeight="1" x14ac:dyDescent="0.25">
      <c r="A155" s="105"/>
      <c r="B155" s="122" t="s">
        <v>153</v>
      </c>
      <c r="C155" s="123"/>
      <c r="D155" s="123"/>
      <c r="E155" s="124"/>
    </row>
    <row r="156" spans="1:5" ht="47.25" customHeight="1" thickBot="1" x14ac:dyDescent="0.3">
      <c r="A156" s="106"/>
      <c r="B156" s="125" t="s">
        <v>219</v>
      </c>
      <c r="C156" s="126"/>
      <c r="D156" s="126"/>
      <c r="E156" s="127"/>
    </row>
    <row r="157" spans="1:5" ht="16.5" customHeight="1" x14ac:dyDescent="0.25">
      <c r="A157" s="104" t="s">
        <v>155</v>
      </c>
      <c r="B157" s="95" t="s">
        <v>156</v>
      </c>
      <c r="C157" s="96"/>
      <c r="D157" s="96"/>
      <c r="E157" s="97"/>
    </row>
    <row r="158" spans="1:5" ht="17.25" thickBot="1" x14ac:dyDescent="0.3">
      <c r="A158" s="106"/>
      <c r="B158" s="95" t="s">
        <v>157</v>
      </c>
      <c r="C158" s="96"/>
      <c r="D158" s="96"/>
      <c r="E158" s="97"/>
    </row>
    <row r="159" spans="1:5" ht="16.5" customHeight="1" x14ac:dyDescent="0.25">
      <c r="A159" s="104" t="s">
        <v>158</v>
      </c>
      <c r="B159" s="101" t="s">
        <v>160</v>
      </c>
      <c r="C159" s="102"/>
      <c r="D159" s="102"/>
      <c r="E159" s="103"/>
    </row>
    <row r="160" spans="1:5" ht="16.5" customHeight="1" x14ac:dyDescent="0.25">
      <c r="A160" s="105"/>
      <c r="B160" s="101" t="s">
        <v>161</v>
      </c>
      <c r="C160" s="102"/>
      <c r="D160" s="102"/>
      <c r="E160" s="103"/>
    </row>
    <row r="161" spans="1:5" ht="16.5" customHeight="1" x14ac:dyDescent="0.25">
      <c r="A161" s="105"/>
      <c r="B161" s="101" t="s">
        <v>162</v>
      </c>
      <c r="C161" s="102"/>
      <c r="D161" s="102"/>
      <c r="E161" s="103"/>
    </row>
    <row r="162" spans="1:5" ht="16.5" customHeight="1" thickBot="1" x14ac:dyDescent="0.3">
      <c r="A162" s="106"/>
      <c r="B162" s="116" t="s">
        <v>163</v>
      </c>
      <c r="C162" s="117"/>
      <c r="D162" s="117"/>
      <c r="E162" s="118"/>
    </row>
    <row r="163" spans="1:5" ht="15.75" thickBot="1" x14ac:dyDescent="0.3">
      <c r="A163" s="42" t="s">
        <v>164</v>
      </c>
      <c r="B163" s="43" t="s">
        <v>165</v>
      </c>
      <c r="C163" s="43" t="s">
        <v>166</v>
      </c>
      <c r="D163" s="43" t="s">
        <v>167</v>
      </c>
      <c r="E163" s="43" t="s">
        <v>168</v>
      </c>
    </row>
    <row r="164" spans="1:5" ht="64.5" thickBot="1" x14ac:dyDescent="0.3">
      <c r="A164" s="44" t="s">
        <v>169</v>
      </c>
      <c r="B164" s="45" t="s">
        <v>170</v>
      </c>
      <c r="C164" s="46" t="s">
        <v>171</v>
      </c>
      <c r="D164" s="46" t="s">
        <v>171</v>
      </c>
      <c r="E164" s="46" t="s">
        <v>172</v>
      </c>
    </row>
    <row r="165" spans="1:5" ht="15.75" thickBot="1" x14ac:dyDescent="0.3">
      <c r="A165" s="47" t="s">
        <v>173</v>
      </c>
      <c r="B165" s="46" t="s">
        <v>174</v>
      </c>
      <c r="C165" s="46" t="s">
        <v>174</v>
      </c>
      <c r="D165" s="46" t="s">
        <v>174</v>
      </c>
      <c r="E165" s="46" t="s">
        <v>174</v>
      </c>
    </row>
    <row r="166" spans="1:5" ht="15.75" x14ac:dyDescent="0.25">
      <c r="A166" s="52"/>
    </row>
    <row r="167" spans="1:5" ht="16.5" thickBot="1" x14ac:dyDescent="0.3">
      <c r="A167" s="57" t="s">
        <v>220</v>
      </c>
    </row>
    <row r="168" spans="1:5" ht="16.5" customHeight="1" x14ac:dyDescent="0.25">
      <c r="A168" s="39" t="s">
        <v>145</v>
      </c>
      <c r="B168" s="107" t="s">
        <v>146</v>
      </c>
      <c r="C168" s="108"/>
      <c r="D168" s="108"/>
      <c r="E168" s="109"/>
    </row>
    <row r="169" spans="1:5" ht="16.5" customHeight="1" x14ac:dyDescent="0.25">
      <c r="A169" s="40" t="s">
        <v>35</v>
      </c>
      <c r="B169" s="110" t="s">
        <v>88</v>
      </c>
      <c r="C169" s="111"/>
      <c r="D169" s="111"/>
      <c r="E169" s="112"/>
    </row>
    <row r="170" spans="1:5" ht="17.25" thickBot="1" x14ac:dyDescent="0.3">
      <c r="A170" s="41" t="s">
        <v>148</v>
      </c>
      <c r="B170" s="95" t="s">
        <v>221</v>
      </c>
      <c r="C170" s="96"/>
      <c r="D170" s="96"/>
      <c r="E170" s="97"/>
    </row>
    <row r="171" spans="1:5" ht="42.75" customHeight="1" x14ac:dyDescent="0.25">
      <c r="A171" s="104" t="s">
        <v>150</v>
      </c>
      <c r="B171" s="95"/>
      <c r="C171" s="96"/>
      <c r="D171" s="96"/>
      <c r="E171" s="97"/>
    </row>
    <row r="172" spans="1:5" ht="17.25" thickBot="1" x14ac:dyDescent="0.3">
      <c r="A172" s="106"/>
      <c r="B172" s="95" t="s">
        <v>222</v>
      </c>
      <c r="C172" s="96"/>
      <c r="D172" s="96"/>
      <c r="E172" s="97"/>
    </row>
    <row r="173" spans="1:5" ht="31.5" customHeight="1" x14ac:dyDescent="0.25">
      <c r="A173" s="104" t="s">
        <v>151</v>
      </c>
      <c r="B173" s="122" t="s">
        <v>223</v>
      </c>
      <c r="C173" s="123"/>
      <c r="D173" s="123"/>
      <c r="E173" s="124"/>
    </row>
    <row r="174" spans="1:5" ht="15.75" x14ac:dyDescent="0.25">
      <c r="A174" s="105"/>
      <c r="B174" s="128"/>
      <c r="C174" s="129"/>
      <c r="D174" s="129"/>
      <c r="E174" s="130"/>
    </row>
    <row r="175" spans="1:5" ht="15.75" customHeight="1" x14ac:dyDescent="0.25">
      <c r="A175" s="105"/>
      <c r="B175" s="128" t="s">
        <v>153</v>
      </c>
      <c r="C175" s="129"/>
      <c r="D175" s="129"/>
      <c r="E175" s="130"/>
    </row>
    <row r="176" spans="1:5" ht="31.5" customHeight="1" thickBot="1" x14ac:dyDescent="0.3">
      <c r="A176" s="106"/>
      <c r="B176" s="125" t="s">
        <v>376</v>
      </c>
      <c r="C176" s="126"/>
      <c r="D176" s="126"/>
      <c r="E176" s="127"/>
    </row>
    <row r="177" spans="1:5" ht="16.5" customHeight="1" x14ac:dyDescent="0.25">
      <c r="A177" s="104" t="s">
        <v>155</v>
      </c>
      <c r="B177" s="95" t="s">
        <v>156</v>
      </c>
      <c r="C177" s="96"/>
      <c r="D177" s="96"/>
      <c r="E177" s="97"/>
    </row>
    <row r="178" spans="1:5" ht="17.25" thickBot="1" x14ac:dyDescent="0.3">
      <c r="A178" s="106"/>
      <c r="B178" s="95" t="s">
        <v>157</v>
      </c>
      <c r="C178" s="96"/>
      <c r="D178" s="96"/>
      <c r="E178" s="97"/>
    </row>
    <row r="179" spans="1:5" ht="16.5" customHeight="1" x14ac:dyDescent="0.25">
      <c r="A179" s="104" t="s">
        <v>158</v>
      </c>
      <c r="B179" s="101" t="s">
        <v>160</v>
      </c>
      <c r="C179" s="102"/>
      <c r="D179" s="102"/>
      <c r="E179" s="103"/>
    </row>
    <row r="180" spans="1:5" ht="16.5" customHeight="1" x14ac:dyDescent="0.25">
      <c r="A180" s="105"/>
      <c r="B180" s="101" t="s">
        <v>161</v>
      </c>
      <c r="C180" s="102"/>
      <c r="D180" s="102"/>
      <c r="E180" s="103"/>
    </row>
    <row r="181" spans="1:5" ht="16.5" customHeight="1" x14ac:dyDescent="0.25">
      <c r="A181" s="105"/>
      <c r="B181" s="101" t="s">
        <v>162</v>
      </c>
      <c r="C181" s="102"/>
      <c r="D181" s="102"/>
      <c r="E181" s="103"/>
    </row>
    <row r="182" spans="1:5" ht="16.5" customHeight="1" thickBot="1" x14ac:dyDescent="0.3">
      <c r="A182" s="106"/>
      <c r="B182" s="116" t="s">
        <v>163</v>
      </c>
      <c r="C182" s="117"/>
      <c r="D182" s="117"/>
      <c r="E182" s="118"/>
    </row>
    <row r="183" spans="1:5" ht="15.75" thickBot="1" x14ac:dyDescent="0.3">
      <c r="A183" s="42" t="s">
        <v>164</v>
      </c>
      <c r="B183" s="43" t="s">
        <v>165</v>
      </c>
      <c r="C183" s="43" t="s">
        <v>166</v>
      </c>
      <c r="D183" s="43" t="s">
        <v>167</v>
      </c>
      <c r="E183" s="43" t="s">
        <v>168</v>
      </c>
    </row>
    <row r="184" spans="1:5" ht="64.5" thickBot="1" x14ac:dyDescent="0.3">
      <c r="A184" s="44" t="s">
        <v>169</v>
      </c>
      <c r="B184" s="45" t="s">
        <v>170</v>
      </c>
      <c r="C184" s="46" t="s">
        <v>171</v>
      </c>
      <c r="D184" s="46" t="s">
        <v>171</v>
      </c>
      <c r="E184" s="46" t="s">
        <v>172</v>
      </c>
    </row>
    <row r="185" spans="1:5" ht="15.75" thickBot="1" x14ac:dyDescent="0.3">
      <c r="A185" s="47" t="s">
        <v>173</v>
      </c>
      <c r="B185" s="46" t="s">
        <v>174</v>
      </c>
      <c r="C185" s="46" t="s">
        <v>174</v>
      </c>
      <c r="D185" s="46" t="s">
        <v>174</v>
      </c>
      <c r="E185" s="46" t="s">
        <v>174</v>
      </c>
    </row>
    <row r="186" spans="1:5" ht="15.75" x14ac:dyDescent="0.25">
      <c r="A186" s="51"/>
    </row>
    <row r="187" spans="1:5" ht="16.5" thickBot="1" x14ac:dyDescent="0.3">
      <c r="A187" s="57" t="s">
        <v>224</v>
      </c>
    </row>
    <row r="188" spans="1:5" ht="16.5" customHeight="1" x14ac:dyDescent="0.25">
      <c r="A188" s="39" t="s">
        <v>145</v>
      </c>
      <c r="B188" s="107" t="s">
        <v>146</v>
      </c>
      <c r="C188" s="108"/>
      <c r="D188" s="108"/>
      <c r="E188" s="109"/>
    </row>
    <row r="189" spans="1:5" ht="16.5" customHeight="1" x14ac:dyDescent="0.25">
      <c r="A189" s="40" t="s">
        <v>35</v>
      </c>
      <c r="B189" s="110" t="s">
        <v>225</v>
      </c>
      <c r="C189" s="111"/>
      <c r="D189" s="111"/>
      <c r="E189" s="112"/>
    </row>
    <row r="190" spans="1:5" ht="17.25" thickBot="1" x14ac:dyDescent="0.3">
      <c r="A190" s="41" t="s">
        <v>148</v>
      </c>
      <c r="B190" s="95" t="s">
        <v>226</v>
      </c>
      <c r="C190" s="96"/>
      <c r="D190" s="96"/>
      <c r="E190" s="97"/>
    </row>
    <row r="191" spans="1:5" ht="40.5" customHeight="1" x14ac:dyDescent="0.25">
      <c r="A191" s="104" t="s">
        <v>150</v>
      </c>
      <c r="B191" s="95"/>
      <c r="C191" s="96"/>
      <c r="D191" s="96"/>
      <c r="E191" s="97"/>
    </row>
    <row r="192" spans="1:5" ht="17.25" thickBot="1" x14ac:dyDescent="0.3">
      <c r="A192" s="106"/>
      <c r="B192" s="95" t="s">
        <v>222</v>
      </c>
      <c r="C192" s="96"/>
      <c r="D192" s="96"/>
      <c r="E192" s="97"/>
    </row>
    <row r="193" spans="1:5" ht="31.5" customHeight="1" x14ac:dyDescent="0.25">
      <c r="A193" s="104" t="s">
        <v>151</v>
      </c>
      <c r="B193" s="122" t="s">
        <v>227</v>
      </c>
      <c r="C193" s="123"/>
      <c r="D193" s="123"/>
      <c r="E193" s="124"/>
    </row>
    <row r="194" spans="1:5" ht="15.75" x14ac:dyDescent="0.25">
      <c r="A194" s="105"/>
      <c r="B194" s="128"/>
      <c r="C194" s="129"/>
      <c r="D194" s="129"/>
      <c r="E194" s="130"/>
    </row>
    <row r="195" spans="1:5" ht="15.75" customHeight="1" x14ac:dyDescent="0.25">
      <c r="A195" s="105"/>
      <c r="B195" s="128" t="s">
        <v>153</v>
      </c>
      <c r="C195" s="129"/>
      <c r="D195" s="129"/>
      <c r="E195" s="130"/>
    </row>
    <row r="196" spans="1:5" ht="31.5" customHeight="1" thickBot="1" x14ac:dyDescent="0.3">
      <c r="A196" s="106"/>
      <c r="B196" s="125" t="s">
        <v>228</v>
      </c>
      <c r="C196" s="126"/>
      <c r="D196" s="126"/>
      <c r="E196" s="127"/>
    </row>
    <row r="197" spans="1:5" ht="16.5" customHeight="1" x14ac:dyDescent="0.25">
      <c r="A197" s="104" t="s">
        <v>155</v>
      </c>
      <c r="B197" s="95" t="s">
        <v>156</v>
      </c>
      <c r="C197" s="96"/>
      <c r="D197" s="96"/>
      <c r="E197" s="97"/>
    </row>
    <row r="198" spans="1:5" ht="17.25" thickBot="1" x14ac:dyDescent="0.3">
      <c r="A198" s="106"/>
      <c r="B198" s="95" t="s">
        <v>157</v>
      </c>
      <c r="C198" s="96"/>
      <c r="D198" s="96"/>
      <c r="E198" s="97"/>
    </row>
    <row r="199" spans="1:5" ht="16.5" customHeight="1" x14ac:dyDescent="0.25">
      <c r="A199" s="104" t="s">
        <v>158</v>
      </c>
      <c r="B199" s="101" t="s">
        <v>160</v>
      </c>
      <c r="C199" s="102"/>
      <c r="D199" s="102"/>
      <c r="E199" s="103"/>
    </row>
    <row r="200" spans="1:5" ht="16.5" customHeight="1" x14ac:dyDescent="0.25">
      <c r="A200" s="105"/>
      <c r="B200" s="101" t="s">
        <v>161</v>
      </c>
      <c r="C200" s="102"/>
      <c r="D200" s="102"/>
      <c r="E200" s="103"/>
    </row>
    <row r="201" spans="1:5" ht="16.5" customHeight="1" x14ac:dyDescent="0.25">
      <c r="A201" s="105"/>
      <c r="B201" s="101" t="s">
        <v>162</v>
      </c>
      <c r="C201" s="102"/>
      <c r="D201" s="102"/>
      <c r="E201" s="103"/>
    </row>
    <row r="202" spans="1:5" ht="16.5" customHeight="1" thickBot="1" x14ac:dyDescent="0.3">
      <c r="A202" s="106"/>
      <c r="B202" s="116" t="s">
        <v>163</v>
      </c>
      <c r="C202" s="117"/>
      <c r="D202" s="117"/>
      <c r="E202" s="118"/>
    </row>
    <row r="203" spans="1:5" ht="15.75" thickBot="1" x14ac:dyDescent="0.3">
      <c r="A203" s="42" t="s">
        <v>164</v>
      </c>
      <c r="B203" s="43" t="s">
        <v>165</v>
      </c>
      <c r="C203" s="43" t="s">
        <v>166</v>
      </c>
      <c r="D203" s="43" t="s">
        <v>167</v>
      </c>
      <c r="E203" s="43" t="s">
        <v>168</v>
      </c>
    </row>
    <row r="204" spans="1:5" ht="64.5" thickBot="1" x14ac:dyDescent="0.3">
      <c r="A204" s="44" t="s">
        <v>169</v>
      </c>
      <c r="B204" s="45" t="s">
        <v>170</v>
      </c>
      <c r="C204" s="46" t="s">
        <v>171</v>
      </c>
      <c r="D204" s="46" t="s">
        <v>171</v>
      </c>
      <c r="E204" s="46" t="s">
        <v>172</v>
      </c>
    </row>
    <row r="205" spans="1:5" ht="15.75" thickBot="1" x14ac:dyDescent="0.3">
      <c r="A205" s="47" t="s">
        <v>173</v>
      </c>
      <c r="B205" s="46" t="s">
        <v>174</v>
      </c>
      <c r="C205" s="46" t="s">
        <v>174</v>
      </c>
      <c r="D205" s="46" t="s">
        <v>174</v>
      </c>
      <c r="E205" s="46" t="s">
        <v>174</v>
      </c>
    </row>
    <row r="206" spans="1:5" ht="15.75" x14ac:dyDescent="0.25">
      <c r="A206" s="52"/>
    </row>
    <row r="207" spans="1:5" ht="16.5" thickBot="1" x14ac:dyDescent="0.3">
      <c r="A207" s="57" t="s">
        <v>229</v>
      </c>
    </row>
    <row r="208" spans="1:5" ht="16.5" thickBot="1" x14ac:dyDescent="0.3">
      <c r="A208" s="57" t="s">
        <v>230</v>
      </c>
    </row>
    <row r="209" spans="1:5" ht="16.5" thickBot="1" x14ac:dyDescent="0.3">
      <c r="A209" s="57" t="s">
        <v>231</v>
      </c>
    </row>
    <row r="210" spans="1:5" ht="16.5" customHeight="1" x14ac:dyDescent="0.25">
      <c r="A210" s="39" t="s">
        <v>145</v>
      </c>
      <c r="B210" s="107" t="s">
        <v>146</v>
      </c>
      <c r="C210" s="108"/>
      <c r="D210" s="108"/>
      <c r="E210" s="109"/>
    </row>
    <row r="211" spans="1:5" ht="16.5" customHeight="1" x14ac:dyDescent="0.25">
      <c r="A211" s="40" t="s">
        <v>37</v>
      </c>
      <c r="B211" s="110" t="s">
        <v>44</v>
      </c>
      <c r="C211" s="111"/>
      <c r="D211" s="111"/>
      <c r="E211" s="112"/>
    </row>
    <row r="212" spans="1:5" ht="49.5" customHeight="1" thickBot="1" x14ac:dyDescent="0.3">
      <c r="A212" s="41" t="s">
        <v>148</v>
      </c>
      <c r="B212" s="95" t="s">
        <v>232</v>
      </c>
      <c r="C212" s="96"/>
      <c r="D212" s="96"/>
      <c r="E212" s="97"/>
    </row>
    <row r="213" spans="1:5" ht="49.5" customHeight="1" x14ac:dyDescent="0.25">
      <c r="A213" s="104" t="s">
        <v>150</v>
      </c>
      <c r="B213" s="95" t="s">
        <v>233</v>
      </c>
      <c r="C213" s="96"/>
      <c r="D213" s="96"/>
      <c r="E213" s="97"/>
    </row>
    <row r="214" spans="1:5" ht="44.25" customHeight="1" x14ac:dyDescent="0.25">
      <c r="A214" s="105"/>
      <c r="B214" s="95"/>
      <c r="C214" s="96"/>
      <c r="D214" s="96"/>
      <c r="E214" s="97"/>
    </row>
    <row r="215" spans="1:5" ht="21.75" customHeight="1" x14ac:dyDescent="0.25">
      <c r="A215" s="105"/>
      <c r="B215" s="122" t="s">
        <v>234</v>
      </c>
      <c r="C215" s="123"/>
      <c r="D215" s="123"/>
      <c r="E215" s="124"/>
    </row>
    <row r="216" spans="1:5" ht="75.75" customHeight="1" thickBot="1" x14ac:dyDescent="0.3">
      <c r="A216" s="106"/>
      <c r="B216" s="95"/>
      <c r="C216" s="96"/>
      <c r="D216" s="96"/>
      <c r="E216" s="97"/>
    </row>
    <row r="217" spans="1:5" ht="33" customHeight="1" x14ac:dyDescent="0.25">
      <c r="A217" s="104" t="s">
        <v>151</v>
      </c>
      <c r="B217" s="95" t="s">
        <v>235</v>
      </c>
      <c r="C217" s="96"/>
      <c r="D217" s="96"/>
      <c r="E217" s="97"/>
    </row>
    <row r="218" spans="1:5" ht="16.5" x14ac:dyDescent="0.25">
      <c r="A218" s="105"/>
      <c r="B218" s="95"/>
      <c r="C218" s="96"/>
      <c r="D218" s="96"/>
      <c r="E218" s="97"/>
    </row>
    <row r="219" spans="1:5" ht="16.5" customHeight="1" x14ac:dyDescent="0.25">
      <c r="A219" s="105"/>
      <c r="B219" s="95" t="s">
        <v>153</v>
      </c>
      <c r="C219" s="96"/>
      <c r="D219" s="96"/>
      <c r="E219" s="97"/>
    </row>
    <row r="220" spans="1:5" ht="33" customHeight="1" thickBot="1" x14ac:dyDescent="0.3">
      <c r="A220" s="106"/>
      <c r="B220" s="98" t="s">
        <v>377</v>
      </c>
      <c r="C220" s="99"/>
      <c r="D220" s="99"/>
      <c r="E220" s="100"/>
    </row>
    <row r="221" spans="1:5" ht="49.5" customHeight="1" x14ac:dyDescent="0.25">
      <c r="A221" s="104" t="s">
        <v>155</v>
      </c>
      <c r="B221" s="95" t="s">
        <v>236</v>
      </c>
      <c r="C221" s="96"/>
      <c r="D221" s="96"/>
      <c r="E221" s="97"/>
    </row>
    <row r="222" spans="1:5" ht="17.25" thickBot="1" x14ac:dyDescent="0.3">
      <c r="A222" s="106"/>
      <c r="B222" s="95" t="s">
        <v>237</v>
      </c>
      <c r="C222" s="96"/>
      <c r="D222" s="96"/>
      <c r="E222" s="97"/>
    </row>
    <row r="223" spans="1:5" ht="16.5" customHeight="1" x14ac:dyDescent="0.25">
      <c r="A223" s="104" t="s">
        <v>158</v>
      </c>
      <c r="B223" s="101" t="s">
        <v>238</v>
      </c>
      <c r="C223" s="102"/>
      <c r="D223" s="102"/>
      <c r="E223" s="103"/>
    </row>
    <row r="224" spans="1:5" ht="16.5" customHeight="1" x14ac:dyDescent="0.25">
      <c r="A224" s="105"/>
      <c r="B224" s="101" t="s">
        <v>239</v>
      </c>
      <c r="C224" s="102"/>
      <c r="D224" s="102"/>
      <c r="E224" s="103"/>
    </row>
    <row r="225" spans="1:5" ht="16.5" customHeight="1" x14ac:dyDescent="0.25">
      <c r="A225" s="105"/>
      <c r="B225" s="101" t="s">
        <v>240</v>
      </c>
      <c r="C225" s="102"/>
      <c r="D225" s="102"/>
      <c r="E225" s="103"/>
    </row>
    <row r="226" spans="1:5" ht="16.5" customHeight="1" x14ac:dyDescent="0.25">
      <c r="A226" s="105"/>
      <c r="B226" s="101" t="s">
        <v>241</v>
      </c>
      <c r="C226" s="102"/>
      <c r="D226" s="102"/>
      <c r="E226" s="103"/>
    </row>
    <row r="227" spans="1:5" ht="16.5" customHeight="1" x14ac:dyDescent="0.25">
      <c r="A227" s="105"/>
      <c r="B227" s="101" t="s">
        <v>242</v>
      </c>
      <c r="C227" s="102"/>
      <c r="D227" s="102"/>
      <c r="E227" s="103"/>
    </row>
    <row r="228" spans="1:5" ht="16.5" customHeight="1" thickBot="1" x14ac:dyDescent="0.3">
      <c r="A228" s="106"/>
      <c r="B228" s="116" t="s">
        <v>243</v>
      </c>
      <c r="C228" s="117"/>
      <c r="D228" s="117"/>
      <c r="E228" s="118"/>
    </row>
    <row r="229" spans="1:5" ht="15.75" thickBot="1" x14ac:dyDescent="0.3">
      <c r="A229" s="42" t="s">
        <v>164</v>
      </c>
      <c r="B229" s="43" t="s">
        <v>165</v>
      </c>
      <c r="C229" s="43" t="s">
        <v>166</v>
      </c>
      <c r="D229" s="43" t="s">
        <v>167</v>
      </c>
      <c r="E229" s="43" t="s">
        <v>168</v>
      </c>
    </row>
    <row r="230" spans="1:5" ht="39" thickBot="1" x14ac:dyDescent="0.3">
      <c r="A230" s="44" t="s">
        <v>169</v>
      </c>
      <c r="B230" s="46" t="s">
        <v>384</v>
      </c>
      <c r="C230" s="46" t="s">
        <v>244</v>
      </c>
      <c r="D230" s="46" t="s">
        <v>245</v>
      </c>
      <c r="E230" s="46" t="s">
        <v>384</v>
      </c>
    </row>
    <row r="231" spans="1:5" ht="26.25" thickBot="1" x14ac:dyDescent="0.3">
      <c r="A231" s="47" t="s">
        <v>173</v>
      </c>
      <c r="B231" s="54"/>
      <c r="C231" s="46" t="s">
        <v>246</v>
      </c>
      <c r="D231" s="46" t="s">
        <v>246</v>
      </c>
      <c r="E231" s="46"/>
    </row>
    <row r="233" spans="1:5" ht="16.5" thickBot="1" x14ac:dyDescent="0.3">
      <c r="A233" s="57" t="s">
        <v>247</v>
      </c>
    </row>
    <row r="234" spans="1:5" ht="16.5" customHeight="1" x14ac:dyDescent="0.25">
      <c r="A234" s="39" t="s">
        <v>145</v>
      </c>
      <c r="B234" s="107" t="s">
        <v>146</v>
      </c>
      <c r="C234" s="108"/>
      <c r="D234" s="108"/>
      <c r="E234" s="109"/>
    </row>
    <row r="235" spans="1:5" ht="16.5" customHeight="1" x14ac:dyDescent="0.25">
      <c r="A235" s="40" t="s">
        <v>37</v>
      </c>
      <c r="B235" s="110" t="s">
        <v>89</v>
      </c>
      <c r="C235" s="111"/>
      <c r="D235" s="111"/>
      <c r="E235" s="112"/>
    </row>
    <row r="236" spans="1:5" ht="33" customHeight="1" thickBot="1" x14ac:dyDescent="0.3">
      <c r="A236" s="41" t="s">
        <v>148</v>
      </c>
      <c r="B236" s="95" t="s">
        <v>248</v>
      </c>
      <c r="C236" s="96"/>
      <c r="D236" s="96"/>
      <c r="E236" s="97"/>
    </row>
    <row r="237" spans="1:5" ht="17.25" thickBot="1" x14ac:dyDescent="0.3">
      <c r="A237" s="41" t="s">
        <v>150</v>
      </c>
      <c r="B237" s="95" t="s">
        <v>249</v>
      </c>
      <c r="C237" s="96"/>
      <c r="D237" s="96"/>
      <c r="E237" s="97"/>
    </row>
    <row r="238" spans="1:5" ht="49.5" customHeight="1" x14ac:dyDescent="0.25">
      <c r="A238" s="104" t="s">
        <v>151</v>
      </c>
      <c r="B238" s="95" t="s">
        <v>250</v>
      </c>
      <c r="C238" s="96"/>
      <c r="D238" s="96"/>
      <c r="E238" s="97"/>
    </row>
    <row r="239" spans="1:5" ht="16.5" x14ac:dyDescent="0.25">
      <c r="A239" s="105"/>
      <c r="B239" s="95"/>
      <c r="C239" s="96"/>
      <c r="D239" s="96"/>
      <c r="E239" s="97"/>
    </row>
    <row r="240" spans="1:5" ht="16.5" customHeight="1" x14ac:dyDescent="0.25">
      <c r="A240" s="105"/>
      <c r="B240" s="95" t="s">
        <v>209</v>
      </c>
      <c r="C240" s="96"/>
      <c r="D240" s="96"/>
      <c r="E240" s="97"/>
    </row>
    <row r="241" spans="1:5" ht="33" customHeight="1" thickBot="1" x14ac:dyDescent="0.3">
      <c r="A241" s="106"/>
      <c r="B241" s="98" t="s">
        <v>251</v>
      </c>
      <c r="C241" s="99"/>
      <c r="D241" s="99"/>
      <c r="E241" s="100"/>
    </row>
    <row r="242" spans="1:5" ht="49.5" customHeight="1" x14ac:dyDescent="0.25">
      <c r="A242" s="104" t="s">
        <v>155</v>
      </c>
      <c r="B242" s="95" t="s">
        <v>236</v>
      </c>
      <c r="C242" s="96"/>
      <c r="D242" s="96"/>
      <c r="E242" s="97"/>
    </row>
    <row r="243" spans="1:5" ht="17.25" thickBot="1" x14ac:dyDescent="0.3">
      <c r="A243" s="106"/>
      <c r="B243" s="95" t="s">
        <v>237</v>
      </c>
      <c r="C243" s="96"/>
      <c r="D243" s="96"/>
      <c r="E243" s="97"/>
    </row>
    <row r="244" spans="1:5" ht="16.5" customHeight="1" x14ac:dyDescent="0.25">
      <c r="A244" s="104" t="s">
        <v>158</v>
      </c>
      <c r="B244" s="101" t="s">
        <v>252</v>
      </c>
      <c r="C244" s="102"/>
      <c r="D244" s="102"/>
      <c r="E244" s="103"/>
    </row>
    <row r="245" spans="1:5" ht="16.5" customHeight="1" thickBot="1" x14ac:dyDescent="0.3">
      <c r="A245" s="106"/>
      <c r="B245" s="116" t="s">
        <v>253</v>
      </c>
      <c r="C245" s="117"/>
      <c r="D245" s="117"/>
      <c r="E245" s="118"/>
    </row>
    <row r="246" spans="1:5" ht="15.75" thickBot="1" x14ac:dyDescent="0.3">
      <c r="A246" s="42" t="s">
        <v>164</v>
      </c>
      <c r="B246" s="43" t="s">
        <v>165</v>
      </c>
      <c r="C246" s="43" t="s">
        <v>166</v>
      </c>
      <c r="D246" s="43" t="s">
        <v>167</v>
      </c>
      <c r="E246" s="43" t="s">
        <v>168</v>
      </c>
    </row>
    <row r="247" spans="1:5" ht="39" thickBot="1" x14ac:dyDescent="0.3">
      <c r="A247" s="44" t="s">
        <v>169</v>
      </c>
      <c r="B247" s="46" t="s">
        <v>384</v>
      </c>
      <c r="C247" s="46" t="s">
        <v>244</v>
      </c>
      <c r="D247" s="46" t="s">
        <v>245</v>
      </c>
      <c r="E247" s="46" t="s">
        <v>384</v>
      </c>
    </row>
    <row r="248" spans="1:5" ht="26.25" thickBot="1" x14ac:dyDescent="0.3">
      <c r="A248" s="47" t="s">
        <v>173</v>
      </c>
      <c r="B248" s="46"/>
      <c r="C248" s="46" t="s">
        <v>246</v>
      </c>
      <c r="D248" s="46" t="s">
        <v>246</v>
      </c>
      <c r="E248" s="46"/>
    </row>
    <row r="249" spans="1:5" ht="15.75" x14ac:dyDescent="0.25">
      <c r="A249" s="48"/>
    </row>
    <row r="250" spans="1:5" ht="16.5" thickBot="1" x14ac:dyDescent="0.3">
      <c r="A250" s="57" t="s">
        <v>254</v>
      </c>
    </row>
    <row r="251" spans="1:5" ht="16.5" thickBot="1" x14ac:dyDescent="0.3">
      <c r="A251" s="57" t="s">
        <v>255</v>
      </c>
    </row>
    <row r="252" spans="1:5" ht="16.5" customHeight="1" x14ac:dyDescent="0.25">
      <c r="A252" s="39" t="s">
        <v>145</v>
      </c>
      <c r="B252" s="107" t="s">
        <v>146</v>
      </c>
      <c r="C252" s="108"/>
      <c r="D252" s="108"/>
      <c r="E252" s="109"/>
    </row>
    <row r="253" spans="1:5" ht="16.5" customHeight="1" x14ac:dyDescent="0.25">
      <c r="A253" s="40" t="s">
        <v>37</v>
      </c>
      <c r="B253" s="110" t="s">
        <v>102</v>
      </c>
      <c r="C253" s="111"/>
      <c r="D253" s="111"/>
      <c r="E253" s="112"/>
    </row>
    <row r="254" spans="1:5" ht="33" customHeight="1" thickBot="1" x14ac:dyDescent="0.3">
      <c r="A254" s="41" t="s">
        <v>148</v>
      </c>
      <c r="B254" s="95" t="s">
        <v>378</v>
      </c>
      <c r="C254" s="96"/>
      <c r="D254" s="96"/>
      <c r="E254" s="97"/>
    </row>
    <row r="255" spans="1:5" ht="35.25" customHeight="1" thickBot="1" x14ac:dyDescent="0.3">
      <c r="A255" s="41" t="s">
        <v>150</v>
      </c>
      <c r="B255" s="95"/>
      <c r="C255" s="96"/>
      <c r="D255" s="96"/>
      <c r="E255" s="97"/>
    </row>
    <row r="256" spans="1:5" ht="33" customHeight="1" x14ac:dyDescent="0.25">
      <c r="A256" s="104" t="s">
        <v>151</v>
      </c>
      <c r="B256" s="95" t="s">
        <v>256</v>
      </c>
      <c r="C256" s="96"/>
      <c r="D256" s="96"/>
      <c r="E256" s="97"/>
    </row>
    <row r="257" spans="1:5" ht="16.5" x14ac:dyDescent="0.25">
      <c r="A257" s="105"/>
      <c r="B257" s="95"/>
      <c r="C257" s="96"/>
      <c r="D257" s="96"/>
      <c r="E257" s="97"/>
    </row>
    <row r="258" spans="1:5" ht="16.5" customHeight="1" x14ac:dyDescent="0.25">
      <c r="A258" s="105"/>
      <c r="B258" s="95" t="s">
        <v>153</v>
      </c>
      <c r="C258" s="96"/>
      <c r="D258" s="96"/>
      <c r="E258" s="97"/>
    </row>
    <row r="259" spans="1:5" ht="17.25" thickBot="1" x14ac:dyDescent="0.3">
      <c r="A259" s="106"/>
      <c r="B259" s="98" t="s">
        <v>379</v>
      </c>
      <c r="C259" s="99"/>
      <c r="D259" s="99"/>
      <c r="E259" s="100"/>
    </row>
    <row r="260" spans="1:5" ht="49.5" customHeight="1" x14ac:dyDescent="0.25">
      <c r="A260" s="104" t="s">
        <v>155</v>
      </c>
      <c r="B260" s="95" t="s">
        <v>257</v>
      </c>
      <c r="C260" s="96"/>
      <c r="D260" s="96"/>
      <c r="E260" s="97"/>
    </row>
    <row r="261" spans="1:5" ht="17.25" thickBot="1" x14ac:dyDescent="0.3">
      <c r="A261" s="106"/>
      <c r="B261" s="95" t="s">
        <v>237</v>
      </c>
      <c r="C261" s="96"/>
      <c r="D261" s="96"/>
      <c r="E261" s="97"/>
    </row>
    <row r="262" spans="1:5" ht="16.5" customHeight="1" x14ac:dyDescent="0.25">
      <c r="A262" s="104" t="s">
        <v>158</v>
      </c>
      <c r="B262" s="101" t="s">
        <v>258</v>
      </c>
      <c r="C262" s="102"/>
      <c r="D262" s="102"/>
      <c r="E262" s="103"/>
    </row>
    <row r="263" spans="1:5" ht="16.5" customHeight="1" x14ac:dyDescent="0.25">
      <c r="A263" s="105"/>
      <c r="B263" s="101" t="s">
        <v>259</v>
      </c>
      <c r="C263" s="102"/>
      <c r="D263" s="102"/>
      <c r="E263" s="103"/>
    </row>
    <row r="264" spans="1:5" ht="16.5" customHeight="1" x14ac:dyDescent="0.25">
      <c r="A264" s="105"/>
      <c r="B264" s="101" t="s">
        <v>260</v>
      </c>
      <c r="C264" s="102"/>
      <c r="D264" s="102"/>
      <c r="E264" s="103"/>
    </row>
    <row r="265" spans="1:5" ht="16.5" customHeight="1" x14ac:dyDescent="0.25">
      <c r="A265" s="105"/>
      <c r="B265" s="101" t="s">
        <v>261</v>
      </c>
      <c r="C265" s="102"/>
      <c r="D265" s="102"/>
      <c r="E265" s="103"/>
    </row>
    <row r="266" spans="1:5" ht="16.5" customHeight="1" x14ac:dyDescent="0.25">
      <c r="A266" s="105"/>
      <c r="B266" s="101" t="s">
        <v>262</v>
      </c>
      <c r="C266" s="102"/>
      <c r="D266" s="102"/>
      <c r="E266" s="103"/>
    </row>
    <row r="267" spans="1:5" ht="16.5" customHeight="1" thickBot="1" x14ac:dyDescent="0.3">
      <c r="A267" s="106"/>
      <c r="B267" s="116" t="s">
        <v>263</v>
      </c>
      <c r="C267" s="117"/>
      <c r="D267" s="117"/>
      <c r="E267" s="118"/>
    </row>
    <row r="268" spans="1:5" ht="15.75" thickBot="1" x14ac:dyDescent="0.3">
      <c r="A268" s="42" t="s">
        <v>164</v>
      </c>
      <c r="B268" s="43" t="s">
        <v>165</v>
      </c>
      <c r="C268" s="43" t="s">
        <v>166</v>
      </c>
      <c r="D268" s="43" t="s">
        <v>167</v>
      </c>
      <c r="E268" s="43" t="s">
        <v>168</v>
      </c>
    </row>
    <row r="269" spans="1:5" ht="39" thickBot="1" x14ac:dyDescent="0.3">
      <c r="A269" s="44" t="s">
        <v>169</v>
      </c>
      <c r="B269" s="45" t="s">
        <v>264</v>
      </c>
      <c r="C269" s="46" t="s">
        <v>265</v>
      </c>
      <c r="D269" s="46" t="s">
        <v>266</v>
      </c>
      <c r="E269" s="46" t="s">
        <v>267</v>
      </c>
    </row>
    <row r="270" spans="1:5" ht="26.25" thickBot="1" x14ac:dyDescent="0.3">
      <c r="A270" s="47" t="s">
        <v>173</v>
      </c>
      <c r="B270" s="46" t="s">
        <v>157</v>
      </c>
      <c r="C270" s="46" t="s">
        <v>246</v>
      </c>
      <c r="D270" s="46" t="s">
        <v>246</v>
      </c>
      <c r="E270" s="46" t="s">
        <v>157</v>
      </c>
    </row>
    <row r="271" spans="1:5" ht="15.75" x14ac:dyDescent="0.25">
      <c r="A271" s="48"/>
    </row>
    <row r="272" spans="1:5" ht="16.5" thickBot="1" x14ac:dyDescent="0.3">
      <c r="A272" s="57" t="s">
        <v>268</v>
      </c>
    </row>
    <row r="273" spans="1:5" ht="16.5" customHeight="1" x14ac:dyDescent="0.25">
      <c r="A273" s="39" t="s">
        <v>145</v>
      </c>
      <c r="B273" s="107" t="s">
        <v>146</v>
      </c>
      <c r="C273" s="108"/>
      <c r="D273" s="108"/>
      <c r="E273" s="109"/>
    </row>
    <row r="274" spans="1:5" ht="16.5" customHeight="1" x14ac:dyDescent="0.25">
      <c r="A274" s="40" t="s">
        <v>37</v>
      </c>
      <c r="B274" s="110" t="s">
        <v>82</v>
      </c>
      <c r="C274" s="111"/>
      <c r="D274" s="111"/>
      <c r="E274" s="112"/>
    </row>
    <row r="275" spans="1:5" ht="47.25" customHeight="1" thickBot="1" x14ac:dyDescent="0.3">
      <c r="A275" s="41" t="s">
        <v>148</v>
      </c>
      <c r="B275" s="122" t="s">
        <v>269</v>
      </c>
      <c r="C275" s="123"/>
      <c r="D275" s="123"/>
      <c r="E275" s="124"/>
    </row>
    <row r="276" spans="1:5" ht="43.5" customHeight="1" x14ac:dyDescent="0.25">
      <c r="A276" s="104" t="s">
        <v>150</v>
      </c>
      <c r="B276" s="122"/>
      <c r="C276" s="123"/>
      <c r="D276" s="123"/>
      <c r="E276" s="124"/>
    </row>
    <row r="277" spans="1:5" ht="15.75" customHeight="1" x14ac:dyDescent="0.25">
      <c r="A277" s="105"/>
      <c r="B277" s="122" t="s">
        <v>234</v>
      </c>
      <c r="C277" s="123"/>
      <c r="D277" s="123"/>
      <c r="E277" s="124"/>
    </row>
    <row r="278" spans="1:5" ht="18" customHeight="1" x14ac:dyDescent="0.25">
      <c r="A278" s="105"/>
      <c r="B278" s="131" t="s">
        <v>270</v>
      </c>
      <c r="C278" s="132"/>
      <c r="D278" s="132"/>
      <c r="E278" s="133"/>
    </row>
    <row r="279" spans="1:5" ht="15.75" x14ac:dyDescent="0.25">
      <c r="A279" s="105"/>
      <c r="B279" s="122"/>
      <c r="C279" s="123"/>
      <c r="D279" s="123"/>
      <c r="E279" s="124"/>
    </row>
    <row r="280" spans="1:5" ht="31.5" customHeight="1" x14ac:dyDescent="0.25">
      <c r="A280" s="105"/>
      <c r="B280" s="122" t="s">
        <v>271</v>
      </c>
      <c r="C280" s="123"/>
      <c r="D280" s="123"/>
      <c r="E280" s="124"/>
    </row>
    <row r="281" spans="1:5" ht="47.25" customHeight="1" thickBot="1" x14ac:dyDescent="0.3">
      <c r="A281" s="106"/>
      <c r="B281" s="122" t="s">
        <v>272</v>
      </c>
      <c r="C281" s="123"/>
      <c r="D281" s="123"/>
      <c r="E281" s="124"/>
    </row>
    <row r="282" spans="1:5" ht="16.5" customHeight="1" x14ac:dyDescent="0.25">
      <c r="A282" s="104" t="s">
        <v>151</v>
      </c>
      <c r="B282" s="95" t="s">
        <v>273</v>
      </c>
      <c r="C282" s="96"/>
      <c r="D282" s="96"/>
      <c r="E282" s="97"/>
    </row>
    <row r="283" spans="1:5" ht="16.5" x14ac:dyDescent="0.25">
      <c r="A283" s="105"/>
      <c r="B283" s="95"/>
      <c r="C283" s="96"/>
      <c r="D283" s="96"/>
      <c r="E283" s="97"/>
    </row>
    <row r="284" spans="1:5" ht="16.5" customHeight="1" x14ac:dyDescent="0.25">
      <c r="A284" s="105"/>
      <c r="B284" s="95" t="s">
        <v>209</v>
      </c>
      <c r="C284" s="96"/>
      <c r="D284" s="96"/>
      <c r="E284" s="97"/>
    </row>
    <row r="285" spans="1:5" ht="49.5" customHeight="1" thickBot="1" x14ac:dyDescent="0.3">
      <c r="A285" s="106"/>
      <c r="B285" s="98" t="s">
        <v>274</v>
      </c>
      <c r="C285" s="99"/>
      <c r="D285" s="99"/>
      <c r="E285" s="100"/>
    </row>
    <row r="286" spans="1:5" ht="33" customHeight="1" x14ac:dyDescent="0.25">
      <c r="A286" s="104" t="s">
        <v>155</v>
      </c>
      <c r="B286" s="95" t="s">
        <v>275</v>
      </c>
      <c r="C286" s="96"/>
      <c r="D286" s="96"/>
      <c r="E286" s="97"/>
    </row>
    <row r="287" spans="1:5" ht="17.25" thickBot="1" x14ac:dyDescent="0.3">
      <c r="A287" s="106"/>
      <c r="B287" s="95" t="s">
        <v>276</v>
      </c>
      <c r="C287" s="96"/>
      <c r="D287" s="96"/>
      <c r="E287" s="97"/>
    </row>
    <row r="288" spans="1:5" ht="16.5" customHeight="1" x14ac:dyDescent="0.25">
      <c r="A288" s="104" t="s">
        <v>158</v>
      </c>
      <c r="B288" s="101" t="s">
        <v>277</v>
      </c>
      <c r="C288" s="102"/>
      <c r="D288" s="102"/>
      <c r="E288" s="103"/>
    </row>
    <row r="289" spans="1:5" ht="16.5" customHeight="1" thickBot="1" x14ac:dyDescent="0.3">
      <c r="A289" s="106"/>
      <c r="B289" s="116" t="s">
        <v>278</v>
      </c>
      <c r="C289" s="117"/>
      <c r="D289" s="117"/>
      <c r="E289" s="118"/>
    </row>
    <row r="290" spans="1:5" ht="15.75" thickBot="1" x14ac:dyDescent="0.3">
      <c r="A290" s="42" t="s">
        <v>164</v>
      </c>
      <c r="B290" s="43" t="s">
        <v>165</v>
      </c>
      <c r="C290" s="43" t="s">
        <v>166</v>
      </c>
      <c r="D290" s="43" t="s">
        <v>167</v>
      </c>
      <c r="E290" s="43" t="s">
        <v>168</v>
      </c>
    </row>
    <row r="291" spans="1:5" ht="39" thickBot="1" x14ac:dyDescent="0.3">
      <c r="A291" s="44" t="s">
        <v>169</v>
      </c>
      <c r="B291" s="45" t="s">
        <v>279</v>
      </c>
      <c r="C291" s="46" t="s">
        <v>265</v>
      </c>
      <c r="D291" s="46" t="s">
        <v>266</v>
      </c>
      <c r="E291" s="46" t="s">
        <v>384</v>
      </c>
    </row>
    <row r="292" spans="1:5" ht="16.5" thickBot="1" x14ac:dyDescent="0.3">
      <c r="A292" s="47" t="s">
        <v>173</v>
      </c>
      <c r="B292" s="46" t="s">
        <v>157</v>
      </c>
      <c r="C292" s="46" t="s">
        <v>157</v>
      </c>
      <c r="D292" s="46" t="s">
        <v>157</v>
      </c>
      <c r="E292" s="55"/>
    </row>
    <row r="294" spans="1:5" ht="16.5" thickBot="1" x14ac:dyDescent="0.3">
      <c r="A294" s="57" t="s">
        <v>350</v>
      </c>
    </row>
    <row r="295" spans="1:5" ht="16.5" customHeight="1" x14ac:dyDescent="0.25">
      <c r="A295" s="39" t="s">
        <v>145</v>
      </c>
      <c r="B295" s="107" t="s">
        <v>146</v>
      </c>
      <c r="C295" s="108"/>
      <c r="D295" s="108"/>
      <c r="E295" s="109"/>
    </row>
    <row r="296" spans="1:5" ht="16.5" customHeight="1" x14ac:dyDescent="0.25">
      <c r="A296" s="40" t="s">
        <v>37</v>
      </c>
      <c r="B296" s="110" t="s">
        <v>351</v>
      </c>
      <c r="C296" s="111"/>
      <c r="D296" s="111"/>
      <c r="E296" s="112"/>
    </row>
    <row r="297" spans="1:5" ht="16.5" x14ac:dyDescent="0.25">
      <c r="A297" s="105" t="s">
        <v>148</v>
      </c>
      <c r="B297" s="95"/>
      <c r="C297" s="96"/>
      <c r="D297" s="96"/>
      <c r="E297" s="97"/>
    </row>
    <row r="298" spans="1:5" ht="16.5" customHeight="1" x14ac:dyDescent="0.25">
      <c r="A298" s="105"/>
      <c r="B298" s="95" t="s">
        <v>352</v>
      </c>
      <c r="C298" s="96"/>
      <c r="D298" s="96"/>
      <c r="E298" s="97"/>
    </row>
    <row r="299" spans="1:5" ht="17.25" thickBot="1" x14ac:dyDescent="0.3">
      <c r="A299" s="106"/>
      <c r="B299" s="95"/>
      <c r="C299" s="96"/>
      <c r="D299" s="96"/>
      <c r="E299" s="97"/>
    </row>
    <row r="300" spans="1:5" ht="49.5" customHeight="1" x14ac:dyDescent="0.25">
      <c r="A300" s="104" t="s">
        <v>150</v>
      </c>
      <c r="B300" s="95" t="s">
        <v>353</v>
      </c>
      <c r="C300" s="96"/>
      <c r="D300" s="96"/>
      <c r="E300" s="97"/>
    </row>
    <row r="301" spans="1:5" ht="16.5" x14ac:dyDescent="0.25">
      <c r="A301" s="105"/>
      <c r="B301" s="95"/>
      <c r="C301" s="96"/>
      <c r="D301" s="96"/>
      <c r="E301" s="97"/>
    </row>
    <row r="302" spans="1:5" ht="15.75" x14ac:dyDescent="0.25">
      <c r="A302" s="105"/>
      <c r="B302" s="122"/>
      <c r="C302" s="123"/>
      <c r="D302" s="123"/>
      <c r="E302" s="124"/>
    </row>
    <row r="303" spans="1:5" ht="15.75" customHeight="1" x14ac:dyDescent="0.25">
      <c r="A303" s="105"/>
      <c r="B303" s="122" t="s">
        <v>280</v>
      </c>
      <c r="C303" s="123"/>
      <c r="D303" s="123"/>
      <c r="E303" s="124"/>
    </row>
    <row r="304" spans="1:5" ht="15.75" customHeight="1" x14ac:dyDescent="0.25">
      <c r="A304" s="105"/>
      <c r="B304" s="134" t="s">
        <v>354</v>
      </c>
      <c r="C304" s="135"/>
      <c r="D304" s="135"/>
      <c r="E304" s="136"/>
    </row>
    <row r="305" spans="1:5" ht="47.25" customHeight="1" x14ac:dyDescent="0.25">
      <c r="A305" s="105"/>
      <c r="B305" s="122" t="s">
        <v>356</v>
      </c>
      <c r="C305" s="123"/>
      <c r="D305" s="123"/>
      <c r="E305" s="124"/>
    </row>
    <row r="306" spans="1:5" ht="30.75" customHeight="1" thickBot="1" x14ac:dyDescent="0.3">
      <c r="A306" s="106"/>
      <c r="B306" s="95"/>
      <c r="C306" s="96"/>
      <c r="D306" s="96"/>
      <c r="E306" s="97"/>
    </row>
    <row r="307" spans="1:5" ht="23.25" customHeight="1" x14ac:dyDescent="0.25">
      <c r="A307" s="104" t="s">
        <v>151</v>
      </c>
      <c r="B307" s="95" t="s">
        <v>355</v>
      </c>
      <c r="C307" s="96"/>
      <c r="D307" s="96"/>
      <c r="E307" s="97"/>
    </row>
    <row r="308" spans="1:5" ht="16.5" x14ac:dyDescent="0.25">
      <c r="A308" s="105"/>
      <c r="B308" s="95"/>
      <c r="C308" s="96"/>
      <c r="D308" s="96"/>
      <c r="E308" s="97"/>
    </row>
    <row r="309" spans="1:5" ht="16.5" customHeight="1" x14ac:dyDescent="0.25">
      <c r="A309" s="105"/>
      <c r="B309" s="95" t="s">
        <v>153</v>
      </c>
      <c r="C309" s="96"/>
      <c r="D309" s="96"/>
      <c r="E309" s="97"/>
    </row>
    <row r="310" spans="1:5" ht="33" customHeight="1" thickBot="1" x14ac:dyDescent="0.3">
      <c r="A310" s="106"/>
      <c r="B310" s="98" t="s">
        <v>281</v>
      </c>
      <c r="C310" s="99"/>
      <c r="D310" s="99"/>
      <c r="E310" s="100"/>
    </row>
    <row r="311" spans="1:5" ht="49.5" customHeight="1" x14ac:dyDescent="0.25">
      <c r="A311" s="104" t="s">
        <v>155</v>
      </c>
      <c r="B311" s="95" t="s">
        <v>257</v>
      </c>
      <c r="C311" s="96"/>
      <c r="D311" s="96"/>
      <c r="E311" s="97"/>
    </row>
    <row r="312" spans="1:5" ht="17.25" thickBot="1" x14ac:dyDescent="0.3">
      <c r="A312" s="106"/>
      <c r="B312" s="95" t="s">
        <v>237</v>
      </c>
      <c r="C312" s="96"/>
      <c r="D312" s="96"/>
      <c r="E312" s="97"/>
    </row>
    <row r="313" spans="1:5" ht="16.5" customHeight="1" x14ac:dyDescent="0.25">
      <c r="A313" s="104" t="s">
        <v>158</v>
      </c>
      <c r="B313" s="101" t="s">
        <v>282</v>
      </c>
      <c r="C313" s="102"/>
      <c r="D313" s="102"/>
      <c r="E313" s="103"/>
    </row>
    <row r="314" spans="1:5" ht="16.5" customHeight="1" x14ac:dyDescent="0.25">
      <c r="A314" s="105"/>
      <c r="B314" s="101" t="s">
        <v>283</v>
      </c>
      <c r="C314" s="102"/>
      <c r="D314" s="102"/>
      <c r="E314" s="103"/>
    </row>
    <row r="315" spans="1:5" ht="16.5" customHeight="1" x14ac:dyDescent="0.25">
      <c r="A315" s="105"/>
      <c r="B315" s="101" t="s">
        <v>284</v>
      </c>
      <c r="C315" s="102"/>
      <c r="D315" s="102"/>
      <c r="E315" s="103"/>
    </row>
    <row r="316" spans="1:5" ht="16.5" customHeight="1" x14ac:dyDescent="0.25">
      <c r="A316" s="105"/>
      <c r="B316" s="101" t="s">
        <v>285</v>
      </c>
      <c r="C316" s="102"/>
      <c r="D316" s="102"/>
      <c r="E316" s="103"/>
    </row>
    <row r="317" spans="1:5" ht="16.5" customHeight="1" thickBot="1" x14ac:dyDescent="0.3">
      <c r="A317" s="106"/>
      <c r="B317" s="116" t="s">
        <v>286</v>
      </c>
      <c r="C317" s="117"/>
      <c r="D317" s="117"/>
      <c r="E317" s="118"/>
    </row>
    <row r="318" spans="1:5" ht="15.75" thickBot="1" x14ac:dyDescent="0.3">
      <c r="A318" s="42" t="s">
        <v>164</v>
      </c>
      <c r="B318" s="43" t="s">
        <v>165</v>
      </c>
      <c r="C318" s="43" t="s">
        <v>166</v>
      </c>
      <c r="D318" s="43" t="s">
        <v>167</v>
      </c>
      <c r="E318" s="43" t="s">
        <v>168</v>
      </c>
    </row>
    <row r="319" spans="1:5" ht="39" thickBot="1" x14ac:dyDescent="0.3">
      <c r="A319" s="44" t="s">
        <v>169</v>
      </c>
      <c r="B319" s="45" t="s">
        <v>264</v>
      </c>
      <c r="C319" s="46" t="s">
        <v>265</v>
      </c>
      <c r="D319" s="46" t="s">
        <v>266</v>
      </c>
      <c r="E319" s="46" t="s">
        <v>384</v>
      </c>
    </row>
    <row r="320" spans="1:5" ht="26.25" thickBot="1" x14ac:dyDescent="0.3">
      <c r="A320" s="47" t="s">
        <v>173</v>
      </c>
      <c r="B320" s="46" t="s">
        <v>157</v>
      </c>
      <c r="C320" s="46" t="s">
        <v>246</v>
      </c>
      <c r="D320" s="46" t="s">
        <v>246</v>
      </c>
      <c r="E320" s="55"/>
    </row>
    <row r="321" spans="1:5" ht="15.75" x14ac:dyDescent="0.25">
      <c r="A321" s="48"/>
    </row>
    <row r="323" spans="1:5" ht="15.75" x14ac:dyDescent="0.25">
      <c r="A323" s="50"/>
    </row>
    <row r="324" spans="1:5" ht="16.5" thickBot="1" x14ac:dyDescent="0.3">
      <c r="A324" s="57" t="s">
        <v>287</v>
      </c>
    </row>
    <row r="325" spans="1:5" ht="16.5" thickBot="1" x14ac:dyDescent="0.3">
      <c r="A325" s="57" t="s">
        <v>288</v>
      </c>
    </row>
    <row r="326" spans="1:5" ht="16.5" customHeight="1" x14ac:dyDescent="0.25">
      <c r="A326" s="39" t="s">
        <v>145</v>
      </c>
      <c r="B326" s="107" t="s">
        <v>146</v>
      </c>
      <c r="C326" s="108"/>
      <c r="D326" s="108"/>
      <c r="E326" s="109"/>
    </row>
    <row r="327" spans="1:5" ht="16.5" customHeight="1" x14ac:dyDescent="0.25">
      <c r="A327" s="40" t="s">
        <v>37</v>
      </c>
      <c r="B327" s="110" t="s">
        <v>50</v>
      </c>
      <c r="C327" s="111"/>
      <c r="D327" s="111"/>
      <c r="E327" s="112"/>
    </row>
    <row r="328" spans="1:5" ht="33" customHeight="1" thickBot="1" x14ac:dyDescent="0.3">
      <c r="A328" s="41" t="s">
        <v>148</v>
      </c>
      <c r="B328" s="95" t="s">
        <v>289</v>
      </c>
      <c r="C328" s="96"/>
      <c r="D328" s="96"/>
      <c r="E328" s="97"/>
    </row>
    <row r="329" spans="1:5" ht="26.25" customHeight="1" x14ac:dyDescent="0.25">
      <c r="A329" s="104" t="s">
        <v>150</v>
      </c>
      <c r="B329" s="95" t="s">
        <v>234</v>
      </c>
      <c r="C329" s="96"/>
      <c r="D329" s="96"/>
      <c r="E329" s="97"/>
    </row>
    <row r="330" spans="1:5" ht="19.5" customHeight="1" x14ac:dyDescent="0.25">
      <c r="A330" s="105"/>
      <c r="B330" s="95"/>
      <c r="C330" s="96"/>
      <c r="D330" s="96"/>
      <c r="E330" s="97"/>
    </row>
    <row r="331" spans="1:5" x14ac:dyDescent="0.25">
      <c r="A331" s="105"/>
      <c r="B331" s="95"/>
      <c r="C331" s="96"/>
      <c r="D331" s="96"/>
      <c r="E331" s="97"/>
    </row>
    <row r="332" spans="1:5" ht="15.75" thickBot="1" x14ac:dyDescent="0.3">
      <c r="A332" s="106"/>
      <c r="B332" s="95"/>
      <c r="C332" s="96"/>
      <c r="D332" s="96"/>
      <c r="E332" s="97"/>
    </row>
    <row r="333" spans="1:5" ht="33" customHeight="1" x14ac:dyDescent="0.25">
      <c r="A333" s="104" t="s">
        <v>151</v>
      </c>
      <c r="B333" s="95" t="s">
        <v>290</v>
      </c>
      <c r="C333" s="96"/>
      <c r="D333" s="96"/>
      <c r="E333" s="97"/>
    </row>
    <row r="334" spans="1:5" ht="16.5" x14ac:dyDescent="0.25">
      <c r="A334" s="105"/>
      <c r="B334" s="95"/>
      <c r="C334" s="96"/>
      <c r="D334" s="96"/>
      <c r="E334" s="97"/>
    </row>
    <row r="335" spans="1:5" ht="16.5" customHeight="1" x14ac:dyDescent="0.25">
      <c r="A335" s="105"/>
      <c r="B335" s="95" t="s">
        <v>153</v>
      </c>
      <c r="C335" s="96"/>
      <c r="D335" s="96"/>
      <c r="E335" s="97"/>
    </row>
    <row r="336" spans="1:5" ht="17.25" thickBot="1" x14ac:dyDescent="0.3">
      <c r="A336" s="106"/>
      <c r="B336" s="98" t="s">
        <v>291</v>
      </c>
      <c r="C336" s="99"/>
      <c r="D336" s="99"/>
      <c r="E336" s="100"/>
    </row>
    <row r="337" spans="1:5" ht="49.5" customHeight="1" x14ac:dyDescent="0.25">
      <c r="A337" s="104" t="s">
        <v>155</v>
      </c>
      <c r="B337" s="95" t="s">
        <v>292</v>
      </c>
      <c r="C337" s="96"/>
      <c r="D337" s="96"/>
      <c r="E337" s="97"/>
    </row>
    <row r="338" spans="1:5" ht="17.25" thickBot="1" x14ac:dyDescent="0.3">
      <c r="A338" s="106"/>
      <c r="B338" s="95" t="s">
        <v>237</v>
      </c>
      <c r="C338" s="96"/>
      <c r="D338" s="96"/>
      <c r="E338" s="97"/>
    </row>
    <row r="339" spans="1:5" ht="16.5" customHeight="1" x14ac:dyDescent="0.25">
      <c r="A339" s="104" t="s">
        <v>158</v>
      </c>
      <c r="B339" s="101" t="s">
        <v>159</v>
      </c>
      <c r="C339" s="102"/>
      <c r="D339" s="102"/>
      <c r="E339" s="103"/>
    </row>
    <row r="340" spans="1:5" ht="16.5" customHeight="1" x14ac:dyDescent="0.25">
      <c r="A340" s="105"/>
      <c r="B340" s="101" t="s">
        <v>293</v>
      </c>
      <c r="C340" s="102"/>
      <c r="D340" s="102"/>
      <c r="E340" s="103"/>
    </row>
    <row r="341" spans="1:5" ht="16.5" customHeight="1" x14ac:dyDescent="0.25">
      <c r="A341" s="105"/>
      <c r="B341" s="101" t="s">
        <v>161</v>
      </c>
      <c r="C341" s="102"/>
      <c r="D341" s="102"/>
      <c r="E341" s="103"/>
    </row>
    <row r="342" spans="1:5" ht="16.5" customHeight="1" thickBot="1" x14ac:dyDescent="0.3">
      <c r="A342" s="106"/>
      <c r="B342" s="116" t="s">
        <v>294</v>
      </c>
      <c r="C342" s="117"/>
      <c r="D342" s="117"/>
      <c r="E342" s="118"/>
    </row>
    <row r="343" spans="1:5" ht="15.75" thickBot="1" x14ac:dyDescent="0.3">
      <c r="A343" s="42" t="s">
        <v>164</v>
      </c>
      <c r="B343" s="43" t="s">
        <v>165</v>
      </c>
      <c r="C343" s="43" t="s">
        <v>166</v>
      </c>
      <c r="D343" s="43" t="s">
        <v>167</v>
      </c>
      <c r="E343" s="43" t="s">
        <v>168</v>
      </c>
    </row>
    <row r="344" spans="1:5" ht="39" thickBot="1" x14ac:dyDescent="0.3">
      <c r="A344" s="44" t="s">
        <v>169</v>
      </c>
      <c r="B344" s="45" t="s">
        <v>264</v>
      </c>
      <c r="C344" s="46" t="s">
        <v>295</v>
      </c>
      <c r="D344" s="46" t="s">
        <v>296</v>
      </c>
      <c r="E344" s="46" t="s">
        <v>172</v>
      </c>
    </row>
    <row r="345" spans="1:5" ht="26.25" thickBot="1" x14ac:dyDescent="0.3">
      <c r="A345" s="47" t="s">
        <v>173</v>
      </c>
      <c r="B345" s="46" t="s">
        <v>157</v>
      </c>
      <c r="C345" s="46" t="s">
        <v>297</v>
      </c>
      <c r="D345" s="46" t="s">
        <v>297</v>
      </c>
      <c r="E345" s="46" t="s">
        <v>157</v>
      </c>
    </row>
    <row r="346" spans="1:5" ht="15.75" x14ac:dyDescent="0.25">
      <c r="A346" s="51"/>
    </row>
    <row r="347" spans="1:5" ht="16.5" thickBot="1" x14ac:dyDescent="0.3">
      <c r="A347" s="57" t="s">
        <v>298</v>
      </c>
    </row>
    <row r="348" spans="1:5" ht="16.5" customHeight="1" x14ac:dyDescent="0.25">
      <c r="A348" s="39" t="s">
        <v>145</v>
      </c>
      <c r="B348" s="107" t="s">
        <v>146</v>
      </c>
      <c r="C348" s="108"/>
      <c r="D348" s="108"/>
      <c r="E348" s="109"/>
    </row>
    <row r="349" spans="1:5" ht="16.5" customHeight="1" x14ac:dyDescent="0.25">
      <c r="A349" s="40" t="s">
        <v>37</v>
      </c>
      <c r="B349" s="110" t="s">
        <v>52</v>
      </c>
      <c r="C349" s="111"/>
      <c r="D349" s="111"/>
      <c r="E349" s="112"/>
    </row>
    <row r="350" spans="1:5" ht="33" customHeight="1" thickBot="1" x14ac:dyDescent="0.3">
      <c r="A350" s="41" t="s">
        <v>148</v>
      </c>
      <c r="B350" s="95" t="s">
        <v>299</v>
      </c>
      <c r="C350" s="96"/>
      <c r="D350" s="96"/>
      <c r="E350" s="97"/>
    </row>
    <row r="351" spans="1:5" ht="31.5" customHeight="1" x14ac:dyDescent="0.25">
      <c r="A351" s="104" t="s">
        <v>150</v>
      </c>
      <c r="B351" s="95"/>
      <c r="C351" s="96"/>
      <c r="D351" s="96"/>
      <c r="E351" s="97"/>
    </row>
    <row r="352" spans="1:5" ht="16.5" customHeight="1" x14ac:dyDescent="0.25">
      <c r="A352" s="105"/>
      <c r="B352" s="95" t="s">
        <v>300</v>
      </c>
      <c r="C352" s="96"/>
      <c r="D352" s="96"/>
      <c r="E352" s="97"/>
    </row>
    <row r="353" spans="1:5" ht="16.5" customHeight="1" x14ac:dyDescent="0.25">
      <c r="A353" s="105"/>
      <c r="B353" s="95" t="s">
        <v>301</v>
      </c>
      <c r="C353" s="137"/>
      <c r="D353" s="137"/>
      <c r="E353" s="97"/>
    </row>
    <row r="354" spans="1:5" ht="17.25" thickBot="1" x14ac:dyDescent="0.3">
      <c r="A354" s="106"/>
      <c r="B354" s="95"/>
      <c r="C354" s="137"/>
      <c r="D354" s="137"/>
      <c r="E354" s="97"/>
    </row>
    <row r="355" spans="1:5" ht="16.5" customHeight="1" x14ac:dyDescent="0.25">
      <c r="A355" s="104" t="s">
        <v>151</v>
      </c>
      <c r="B355" s="95" t="s">
        <v>302</v>
      </c>
      <c r="C355" s="96"/>
      <c r="D355" s="96"/>
      <c r="E355" s="97"/>
    </row>
    <row r="356" spans="1:5" ht="16.5" x14ac:dyDescent="0.25">
      <c r="A356" s="105"/>
      <c r="B356" s="95"/>
      <c r="C356" s="96"/>
      <c r="D356" s="96"/>
      <c r="E356" s="97"/>
    </row>
    <row r="357" spans="1:5" ht="16.5" customHeight="1" x14ac:dyDescent="0.25">
      <c r="A357" s="105"/>
      <c r="B357" s="138" t="s">
        <v>153</v>
      </c>
      <c r="C357" s="139"/>
      <c r="D357" s="139"/>
      <c r="E357" s="140"/>
    </row>
    <row r="358" spans="1:5" ht="17.25" thickBot="1" x14ac:dyDescent="0.3">
      <c r="A358" s="106"/>
      <c r="B358" s="98" t="s">
        <v>303</v>
      </c>
      <c r="C358" s="99"/>
      <c r="D358" s="99"/>
      <c r="E358" s="100"/>
    </row>
    <row r="359" spans="1:5" ht="49.5" customHeight="1" x14ac:dyDescent="0.25">
      <c r="A359" s="104" t="s">
        <v>155</v>
      </c>
      <c r="B359" s="95" t="s">
        <v>292</v>
      </c>
      <c r="C359" s="96"/>
      <c r="D359" s="96"/>
      <c r="E359" s="97"/>
    </row>
    <row r="360" spans="1:5" ht="17.25" thickBot="1" x14ac:dyDescent="0.3">
      <c r="A360" s="106"/>
      <c r="B360" s="95" t="s">
        <v>237</v>
      </c>
      <c r="C360" s="96"/>
      <c r="D360" s="96"/>
      <c r="E360" s="97"/>
    </row>
    <row r="361" spans="1:5" ht="16.5" customHeight="1" x14ac:dyDescent="0.25">
      <c r="A361" s="104" t="s">
        <v>158</v>
      </c>
      <c r="B361" s="101" t="s">
        <v>293</v>
      </c>
      <c r="C361" s="102"/>
      <c r="D361" s="102"/>
      <c r="E361" s="103"/>
    </row>
    <row r="362" spans="1:5" ht="16.5" customHeight="1" x14ac:dyDescent="0.25">
      <c r="A362" s="105"/>
      <c r="B362" s="101" t="s">
        <v>161</v>
      </c>
      <c r="C362" s="102"/>
      <c r="D362" s="102"/>
      <c r="E362" s="103"/>
    </row>
    <row r="363" spans="1:5" ht="16.5" customHeight="1" thickBot="1" x14ac:dyDescent="0.3">
      <c r="A363" s="106"/>
      <c r="B363" s="116" t="s">
        <v>294</v>
      </c>
      <c r="C363" s="117"/>
      <c r="D363" s="117"/>
      <c r="E363" s="118"/>
    </row>
    <row r="364" spans="1:5" ht="15.75" thickBot="1" x14ac:dyDescent="0.3">
      <c r="A364" s="42" t="s">
        <v>164</v>
      </c>
      <c r="B364" s="43" t="s">
        <v>165</v>
      </c>
      <c r="C364" s="43" t="s">
        <v>166</v>
      </c>
      <c r="D364" s="43" t="s">
        <v>167</v>
      </c>
      <c r="E364" s="43" t="s">
        <v>168</v>
      </c>
    </row>
    <row r="365" spans="1:5" ht="39" thickBot="1" x14ac:dyDescent="0.3">
      <c r="A365" s="44" t="s">
        <v>169</v>
      </c>
      <c r="B365" s="45" t="s">
        <v>264</v>
      </c>
      <c r="C365" s="46" t="s">
        <v>295</v>
      </c>
      <c r="D365" s="46" t="s">
        <v>296</v>
      </c>
      <c r="E365" s="46" t="s">
        <v>172</v>
      </c>
    </row>
    <row r="366" spans="1:5" ht="26.25" thickBot="1" x14ac:dyDescent="0.3">
      <c r="A366" s="47" t="s">
        <v>173</v>
      </c>
      <c r="B366" s="46" t="s">
        <v>157</v>
      </c>
      <c r="C366" s="46" t="s">
        <v>297</v>
      </c>
      <c r="D366" s="46" t="s">
        <v>297</v>
      </c>
      <c r="E366" s="46" t="s">
        <v>157</v>
      </c>
    </row>
    <row r="367" spans="1:5" ht="15.75" x14ac:dyDescent="0.25">
      <c r="A367" s="48"/>
    </row>
    <row r="368" spans="1:5" ht="16.5" thickBot="1" x14ac:dyDescent="0.3">
      <c r="A368" s="57" t="s">
        <v>304</v>
      </c>
    </row>
    <row r="369" spans="1:5" ht="16.5" customHeight="1" x14ac:dyDescent="0.25">
      <c r="A369" s="39" t="s">
        <v>145</v>
      </c>
      <c r="B369" s="107" t="s">
        <v>146</v>
      </c>
      <c r="C369" s="108"/>
      <c r="D369" s="108"/>
      <c r="E369" s="109"/>
    </row>
    <row r="370" spans="1:5" ht="16.5" customHeight="1" x14ac:dyDescent="0.25">
      <c r="A370" s="40" t="s">
        <v>37</v>
      </c>
      <c r="B370" s="110" t="s">
        <v>83</v>
      </c>
      <c r="C370" s="111"/>
      <c r="D370" s="111"/>
      <c r="E370" s="112"/>
    </row>
    <row r="371" spans="1:5" ht="33" customHeight="1" thickBot="1" x14ac:dyDescent="0.3">
      <c r="A371" s="41" t="s">
        <v>148</v>
      </c>
      <c r="B371" s="95" t="s">
        <v>305</v>
      </c>
      <c r="C371" s="96"/>
      <c r="D371" s="96"/>
      <c r="E371" s="97"/>
    </row>
    <row r="372" spans="1:5" ht="16.5" customHeight="1" x14ac:dyDescent="0.25">
      <c r="A372" s="104" t="s">
        <v>150</v>
      </c>
      <c r="B372" s="95" t="s">
        <v>306</v>
      </c>
      <c r="C372" s="96"/>
      <c r="D372" s="96"/>
      <c r="E372" s="97"/>
    </row>
    <row r="373" spans="1:5" x14ac:dyDescent="0.25">
      <c r="A373" s="105"/>
      <c r="B373" s="144"/>
      <c r="C373" s="145"/>
      <c r="D373" s="145"/>
      <c r="E373" s="146"/>
    </row>
    <row r="374" spans="1:5" ht="99" customHeight="1" thickBot="1" x14ac:dyDescent="0.3">
      <c r="A374" s="106"/>
      <c r="B374" s="95" t="s">
        <v>307</v>
      </c>
      <c r="C374" s="96"/>
      <c r="D374" s="96"/>
      <c r="E374" s="97"/>
    </row>
    <row r="375" spans="1:5" ht="16.5" customHeight="1" x14ac:dyDescent="0.25">
      <c r="A375" s="104" t="s">
        <v>151</v>
      </c>
      <c r="B375" s="95" t="s">
        <v>153</v>
      </c>
      <c r="C375" s="96"/>
      <c r="D375" s="96"/>
      <c r="E375" s="97"/>
    </row>
    <row r="376" spans="1:5" ht="33" customHeight="1" thickBot="1" x14ac:dyDescent="0.3">
      <c r="A376" s="106"/>
      <c r="B376" s="98" t="s">
        <v>308</v>
      </c>
      <c r="C376" s="99"/>
      <c r="D376" s="99"/>
      <c r="E376" s="100"/>
    </row>
    <row r="377" spans="1:5" ht="16.5" customHeight="1" x14ac:dyDescent="0.25">
      <c r="A377" s="104" t="s">
        <v>155</v>
      </c>
      <c r="B377" s="95" t="s">
        <v>309</v>
      </c>
      <c r="C377" s="96"/>
      <c r="D377" s="96"/>
      <c r="E377" s="97"/>
    </row>
    <row r="378" spans="1:5" ht="17.25" thickBot="1" x14ac:dyDescent="0.3">
      <c r="A378" s="106"/>
      <c r="B378" s="95" t="s">
        <v>310</v>
      </c>
      <c r="C378" s="96"/>
      <c r="D378" s="96"/>
      <c r="E378" s="97"/>
    </row>
    <row r="379" spans="1:5" ht="17.25" thickBot="1" x14ac:dyDescent="0.3">
      <c r="A379" s="41" t="s">
        <v>158</v>
      </c>
      <c r="B379" s="141"/>
      <c r="C379" s="142"/>
      <c r="D379" s="142"/>
      <c r="E379" s="143"/>
    </row>
    <row r="380" spans="1:5" ht="15.75" thickBot="1" x14ac:dyDescent="0.3">
      <c r="A380" s="42" t="s">
        <v>164</v>
      </c>
      <c r="B380" s="43" t="s">
        <v>165</v>
      </c>
      <c r="C380" s="43" t="s">
        <v>166</v>
      </c>
      <c r="D380" s="43" t="s">
        <v>167</v>
      </c>
      <c r="E380" s="43" t="s">
        <v>168</v>
      </c>
    </row>
    <row r="381" spans="1:5" ht="26.25" thickBot="1" x14ac:dyDescent="0.3">
      <c r="A381" s="44" t="s">
        <v>169</v>
      </c>
      <c r="B381" s="45" t="s">
        <v>311</v>
      </c>
      <c r="C381" s="46" t="s">
        <v>311</v>
      </c>
      <c r="D381" s="46" t="s">
        <v>384</v>
      </c>
      <c r="E381" s="46" t="s">
        <v>384</v>
      </c>
    </row>
    <row r="382" spans="1:5" ht="15.75" thickBot="1" x14ac:dyDescent="0.3">
      <c r="A382" s="47" t="s">
        <v>173</v>
      </c>
      <c r="B382" s="46" t="s">
        <v>157</v>
      </c>
      <c r="C382" s="46" t="s">
        <v>157</v>
      </c>
      <c r="D382" s="46"/>
      <c r="E382" s="46"/>
    </row>
    <row r="383" spans="1:5" ht="15.75" x14ac:dyDescent="0.25">
      <c r="A383" s="56"/>
    </row>
    <row r="384" spans="1:5" ht="16.5" thickBot="1" x14ac:dyDescent="0.3">
      <c r="A384" s="57" t="s">
        <v>312</v>
      </c>
    </row>
    <row r="385" spans="1:5" ht="16.5" thickBot="1" x14ac:dyDescent="0.3">
      <c r="A385" s="57" t="s">
        <v>313</v>
      </c>
    </row>
    <row r="386" spans="1:5" ht="16.5" customHeight="1" x14ac:dyDescent="0.25">
      <c r="A386" s="39" t="s">
        <v>145</v>
      </c>
      <c r="B386" s="107" t="s">
        <v>146</v>
      </c>
      <c r="C386" s="108"/>
      <c r="D386" s="108"/>
      <c r="E386" s="109"/>
    </row>
    <row r="387" spans="1:5" ht="16.5" customHeight="1" x14ac:dyDescent="0.25">
      <c r="A387" s="40" t="s">
        <v>37</v>
      </c>
      <c r="B387" s="110" t="s">
        <v>43</v>
      </c>
      <c r="C387" s="111"/>
      <c r="D387" s="111"/>
      <c r="E387" s="112"/>
    </row>
    <row r="388" spans="1:5" ht="47.25" customHeight="1" thickBot="1" x14ac:dyDescent="0.3">
      <c r="A388" s="41" t="s">
        <v>148</v>
      </c>
      <c r="B388" s="122" t="s">
        <v>314</v>
      </c>
      <c r="C388" s="123"/>
      <c r="D388" s="123"/>
      <c r="E388" s="124"/>
    </row>
    <row r="389" spans="1:5" ht="37.5" customHeight="1" thickBot="1" x14ac:dyDescent="0.3">
      <c r="A389" s="41" t="s">
        <v>150</v>
      </c>
      <c r="B389" s="147"/>
      <c r="C389" s="148"/>
      <c r="D389" s="148"/>
      <c r="E389" s="149"/>
    </row>
    <row r="390" spans="1:5" ht="47.25" customHeight="1" x14ac:dyDescent="0.25">
      <c r="A390" s="104" t="s">
        <v>151</v>
      </c>
      <c r="B390" s="122" t="s">
        <v>315</v>
      </c>
      <c r="C390" s="123"/>
      <c r="D390" s="123"/>
      <c r="E390" s="124"/>
    </row>
    <row r="391" spans="1:5" ht="15.75" x14ac:dyDescent="0.25">
      <c r="A391" s="105"/>
      <c r="B391" s="122"/>
      <c r="C391" s="123"/>
      <c r="D391" s="123"/>
      <c r="E391" s="124"/>
    </row>
    <row r="392" spans="1:5" ht="15.75" customHeight="1" x14ac:dyDescent="0.25">
      <c r="A392" s="105"/>
      <c r="B392" s="122" t="s">
        <v>153</v>
      </c>
      <c r="C392" s="123"/>
      <c r="D392" s="123"/>
      <c r="E392" s="124"/>
    </row>
    <row r="393" spans="1:5" ht="47.25" customHeight="1" thickBot="1" x14ac:dyDescent="0.3">
      <c r="A393" s="106"/>
      <c r="B393" s="125" t="s">
        <v>380</v>
      </c>
      <c r="C393" s="126"/>
      <c r="D393" s="126"/>
      <c r="E393" s="127"/>
    </row>
    <row r="394" spans="1:5" ht="15.75" customHeight="1" x14ac:dyDescent="0.25">
      <c r="A394" s="104" t="s">
        <v>155</v>
      </c>
      <c r="B394" s="122" t="s">
        <v>267</v>
      </c>
      <c r="C394" s="123"/>
      <c r="D394" s="123"/>
      <c r="E394" s="124"/>
    </row>
    <row r="395" spans="1:5" ht="16.5" thickBot="1" x14ac:dyDescent="0.3">
      <c r="A395" s="106"/>
      <c r="B395" s="122" t="s">
        <v>316</v>
      </c>
      <c r="C395" s="123"/>
      <c r="D395" s="123"/>
      <c r="E395" s="124"/>
    </row>
    <row r="396" spans="1:5" ht="16.5" customHeight="1" x14ac:dyDescent="0.25">
      <c r="A396" s="104" t="s">
        <v>158</v>
      </c>
      <c r="B396" s="101" t="s">
        <v>317</v>
      </c>
      <c r="C396" s="102"/>
      <c r="D396" s="102"/>
      <c r="E396" s="103"/>
    </row>
    <row r="397" spans="1:5" ht="16.5" customHeight="1" thickBot="1" x14ac:dyDescent="0.3">
      <c r="A397" s="106"/>
      <c r="B397" s="116" t="s">
        <v>159</v>
      </c>
      <c r="C397" s="117"/>
      <c r="D397" s="117"/>
      <c r="E397" s="118"/>
    </row>
    <row r="398" spans="1:5" ht="15.75" thickBot="1" x14ac:dyDescent="0.3">
      <c r="A398" s="42" t="s">
        <v>164</v>
      </c>
      <c r="B398" s="43" t="s">
        <v>165</v>
      </c>
      <c r="C398" s="43" t="s">
        <v>166</v>
      </c>
      <c r="D398" s="43" t="s">
        <v>167</v>
      </c>
      <c r="E398" s="43" t="s">
        <v>168</v>
      </c>
    </row>
    <row r="399" spans="1:5" ht="39" thickBot="1" x14ac:dyDescent="0.3">
      <c r="A399" s="44" t="s">
        <v>169</v>
      </c>
      <c r="B399" s="45" t="s">
        <v>318</v>
      </c>
      <c r="C399" s="46" t="s">
        <v>319</v>
      </c>
      <c r="D399" s="46" t="s">
        <v>319</v>
      </c>
      <c r="E399" s="46" t="s">
        <v>384</v>
      </c>
    </row>
    <row r="400" spans="1:5" ht="15.75" thickBot="1" x14ac:dyDescent="0.3">
      <c r="A400" s="47" t="s">
        <v>173</v>
      </c>
      <c r="B400" s="46" t="s">
        <v>157</v>
      </c>
      <c r="C400" s="46" t="s">
        <v>320</v>
      </c>
      <c r="D400" s="46" t="s">
        <v>320</v>
      </c>
      <c r="E400" s="46"/>
    </row>
    <row r="401" spans="1:5" ht="15.75" x14ac:dyDescent="0.25">
      <c r="A401" s="48"/>
    </row>
    <row r="402" spans="1:5" ht="16.5" thickBot="1" x14ac:dyDescent="0.3">
      <c r="A402" s="57" t="s">
        <v>321</v>
      </c>
    </row>
    <row r="403" spans="1:5" ht="16.5" customHeight="1" x14ac:dyDescent="0.25">
      <c r="A403" s="39" t="s">
        <v>145</v>
      </c>
      <c r="B403" s="107" t="s">
        <v>146</v>
      </c>
      <c r="C403" s="108"/>
      <c r="D403" s="108"/>
      <c r="E403" s="109"/>
    </row>
    <row r="404" spans="1:5" ht="16.5" customHeight="1" x14ac:dyDescent="0.25">
      <c r="A404" s="40" t="s">
        <v>37</v>
      </c>
      <c r="B404" s="110" t="s">
        <v>85</v>
      </c>
      <c r="C404" s="111"/>
      <c r="D404" s="111"/>
      <c r="E404" s="112"/>
    </row>
    <row r="405" spans="1:5" ht="31.5" customHeight="1" thickBot="1" x14ac:dyDescent="0.3">
      <c r="A405" s="41" t="s">
        <v>148</v>
      </c>
      <c r="B405" s="122" t="s">
        <v>322</v>
      </c>
      <c r="C405" s="123"/>
      <c r="D405" s="123"/>
      <c r="E405" s="124"/>
    </row>
    <row r="406" spans="1:5" ht="45" customHeight="1" thickBot="1" x14ac:dyDescent="0.3">
      <c r="A406" s="41" t="s">
        <v>150</v>
      </c>
      <c r="B406" s="122"/>
      <c r="C406" s="123"/>
      <c r="D406" s="123"/>
      <c r="E406" s="124"/>
    </row>
    <row r="407" spans="1:5" ht="31.5" customHeight="1" x14ac:dyDescent="0.25">
      <c r="A407" s="104" t="s">
        <v>151</v>
      </c>
      <c r="B407" s="122" t="s">
        <v>323</v>
      </c>
      <c r="C407" s="123"/>
      <c r="D407" s="123"/>
      <c r="E407" s="124"/>
    </row>
    <row r="408" spans="1:5" ht="15.75" customHeight="1" x14ac:dyDescent="0.25">
      <c r="A408" s="105"/>
      <c r="B408" s="122" t="s">
        <v>324</v>
      </c>
      <c r="C408" s="123"/>
      <c r="D408" s="123"/>
      <c r="E408" s="124"/>
    </row>
    <row r="409" spans="1:5" ht="15.75" x14ac:dyDescent="0.25">
      <c r="A409" s="105"/>
      <c r="B409" s="122"/>
      <c r="C409" s="123"/>
      <c r="D409" s="123"/>
      <c r="E409" s="124"/>
    </row>
    <row r="410" spans="1:5" ht="15.75" customHeight="1" x14ac:dyDescent="0.25">
      <c r="A410" s="105"/>
      <c r="B410" s="128" t="s">
        <v>153</v>
      </c>
      <c r="C410" s="129"/>
      <c r="D410" s="129"/>
      <c r="E410" s="130"/>
    </row>
    <row r="411" spans="1:5" ht="31.5" customHeight="1" thickBot="1" x14ac:dyDescent="0.3">
      <c r="A411" s="106"/>
      <c r="B411" s="122" t="s">
        <v>325</v>
      </c>
      <c r="C411" s="123"/>
      <c r="D411" s="123"/>
      <c r="E411" s="124"/>
    </row>
    <row r="412" spans="1:5" ht="15.75" customHeight="1" x14ac:dyDescent="0.25">
      <c r="A412" s="104" t="s">
        <v>155</v>
      </c>
      <c r="B412" s="122" t="s">
        <v>267</v>
      </c>
      <c r="C412" s="123"/>
      <c r="D412" s="123"/>
      <c r="E412" s="124"/>
    </row>
    <row r="413" spans="1:5" ht="16.5" thickBot="1" x14ac:dyDescent="0.3">
      <c r="A413" s="106"/>
      <c r="B413" s="122" t="s">
        <v>316</v>
      </c>
      <c r="C413" s="123"/>
      <c r="D413" s="123"/>
      <c r="E413" s="124"/>
    </row>
    <row r="414" spans="1:5" ht="16.5" customHeight="1" x14ac:dyDescent="0.25">
      <c r="A414" s="104" t="s">
        <v>158</v>
      </c>
      <c r="B414" s="101" t="s">
        <v>326</v>
      </c>
      <c r="C414" s="102"/>
      <c r="D414" s="102"/>
      <c r="E414" s="103"/>
    </row>
    <row r="415" spans="1:5" ht="16.5" customHeight="1" x14ac:dyDescent="0.25">
      <c r="A415" s="105"/>
      <c r="B415" s="101" t="s">
        <v>327</v>
      </c>
      <c r="C415" s="102"/>
      <c r="D415" s="102"/>
      <c r="E415" s="103"/>
    </row>
    <row r="416" spans="1:5" ht="16.5" customHeight="1" x14ac:dyDescent="0.25">
      <c r="A416" s="105"/>
      <c r="B416" s="101" t="s">
        <v>328</v>
      </c>
      <c r="C416" s="102"/>
      <c r="D416" s="102"/>
      <c r="E416" s="103"/>
    </row>
    <row r="417" spans="1:5" ht="16.5" customHeight="1" thickBot="1" x14ac:dyDescent="0.3">
      <c r="A417" s="106"/>
      <c r="B417" s="116" t="s">
        <v>159</v>
      </c>
      <c r="C417" s="117"/>
      <c r="D417" s="117"/>
      <c r="E417" s="118"/>
    </row>
    <row r="418" spans="1:5" ht="15.75" thickBot="1" x14ac:dyDescent="0.3">
      <c r="A418" s="42" t="s">
        <v>164</v>
      </c>
      <c r="B418" s="43" t="s">
        <v>165</v>
      </c>
      <c r="C418" s="43" t="s">
        <v>166</v>
      </c>
      <c r="D418" s="43" t="s">
        <v>167</v>
      </c>
      <c r="E418" s="43" t="s">
        <v>168</v>
      </c>
    </row>
    <row r="419" spans="1:5" ht="39" thickBot="1" x14ac:dyDescent="0.3">
      <c r="A419" s="44" t="s">
        <v>169</v>
      </c>
      <c r="B419" s="45" t="s">
        <v>318</v>
      </c>
      <c r="C419" s="46" t="s">
        <v>319</v>
      </c>
      <c r="D419" s="46" t="s">
        <v>319</v>
      </c>
      <c r="E419" s="46" t="s">
        <v>267</v>
      </c>
    </row>
    <row r="420" spans="1:5" ht="15.75" thickBot="1" x14ac:dyDescent="0.3">
      <c r="A420" s="47" t="s">
        <v>173</v>
      </c>
      <c r="B420" s="46" t="s">
        <v>157</v>
      </c>
      <c r="C420" s="46" t="s">
        <v>320</v>
      </c>
      <c r="D420" s="46" t="s">
        <v>320</v>
      </c>
      <c r="E420" s="46" t="s">
        <v>157</v>
      </c>
    </row>
    <row r="421" spans="1:5" ht="15.75" x14ac:dyDescent="0.25">
      <c r="A421" s="51"/>
    </row>
    <row r="422" spans="1:5" ht="15.75" x14ac:dyDescent="0.25">
      <c r="A422" s="48" t="s">
        <v>329</v>
      </c>
    </row>
    <row r="423" spans="1:5" ht="16.5" thickBot="1" x14ac:dyDescent="0.3">
      <c r="A423" s="57" t="s">
        <v>330</v>
      </c>
    </row>
    <row r="424" spans="1:5" ht="16.5" customHeight="1" x14ac:dyDescent="0.25">
      <c r="A424" s="39" t="s">
        <v>145</v>
      </c>
      <c r="B424" s="107" t="s">
        <v>146</v>
      </c>
      <c r="C424" s="108"/>
      <c r="D424" s="108"/>
      <c r="E424" s="109"/>
    </row>
    <row r="425" spans="1:5" ht="16.5" customHeight="1" x14ac:dyDescent="0.25">
      <c r="A425" s="40" t="s">
        <v>331</v>
      </c>
      <c r="B425" s="110" t="s">
        <v>86</v>
      </c>
      <c r="C425" s="111"/>
      <c r="D425" s="111"/>
      <c r="E425" s="112"/>
    </row>
    <row r="426" spans="1:5" ht="17.25" thickBot="1" x14ac:dyDescent="0.3">
      <c r="A426" s="41" t="s">
        <v>148</v>
      </c>
      <c r="B426" s="95" t="s">
        <v>332</v>
      </c>
      <c r="C426" s="96"/>
      <c r="D426" s="96"/>
      <c r="E426" s="97"/>
    </row>
    <row r="427" spans="1:5" ht="49.5" customHeight="1" x14ac:dyDescent="0.25">
      <c r="A427" s="104" t="s">
        <v>150</v>
      </c>
      <c r="B427" s="95"/>
      <c r="C427" s="96"/>
      <c r="D427" s="96"/>
      <c r="E427" s="97"/>
    </row>
    <row r="428" spans="1:5" ht="17.25" thickBot="1" x14ac:dyDescent="0.3">
      <c r="A428" s="106"/>
      <c r="B428" s="95" t="s">
        <v>333</v>
      </c>
      <c r="C428" s="96"/>
      <c r="D428" s="96"/>
      <c r="E428" s="97"/>
    </row>
    <row r="429" spans="1:5" ht="16.5" customHeight="1" x14ac:dyDescent="0.25">
      <c r="A429" s="104" t="s">
        <v>151</v>
      </c>
      <c r="B429" s="95" t="s">
        <v>334</v>
      </c>
      <c r="C429" s="96"/>
      <c r="D429" s="96"/>
      <c r="E429" s="97"/>
    </row>
    <row r="430" spans="1:5" ht="16.5" x14ac:dyDescent="0.25">
      <c r="A430" s="105"/>
      <c r="B430" s="95"/>
      <c r="C430" s="96"/>
      <c r="D430" s="96"/>
      <c r="E430" s="97"/>
    </row>
    <row r="431" spans="1:5" ht="16.5" customHeight="1" x14ac:dyDescent="0.25">
      <c r="A431" s="105"/>
      <c r="B431" s="138" t="s">
        <v>153</v>
      </c>
      <c r="C431" s="139"/>
      <c r="D431" s="139"/>
      <c r="E431" s="140"/>
    </row>
    <row r="432" spans="1:5" ht="66" customHeight="1" x14ac:dyDescent="0.25">
      <c r="A432" s="105"/>
      <c r="B432" s="98" t="s">
        <v>335</v>
      </c>
      <c r="C432" s="99"/>
      <c r="D432" s="99"/>
      <c r="E432" s="100"/>
    </row>
    <row r="433" spans="1:5" ht="17.25" thickBot="1" x14ac:dyDescent="0.3">
      <c r="A433" s="106"/>
      <c r="B433" s="95"/>
      <c r="C433" s="96"/>
      <c r="D433" s="96"/>
      <c r="E433" s="97"/>
    </row>
    <row r="434" spans="1:5" ht="16.5" customHeight="1" x14ac:dyDescent="0.25">
      <c r="A434" s="104" t="s">
        <v>155</v>
      </c>
      <c r="B434" s="95" t="s">
        <v>344</v>
      </c>
      <c r="C434" s="96"/>
      <c r="D434" s="96"/>
      <c r="E434" s="97"/>
    </row>
    <row r="435" spans="1:5" ht="17.25" thickBot="1" x14ac:dyDescent="0.3">
      <c r="A435" s="106"/>
      <c r="B435" s="95" t="s">
        <v>157</v>
      </c>
      <c r="C435" s="96"/>
      <c r="D435" s="96"/>
      <c r="E435" s="97"/>
    </row>
    <row r="436" spans="1:5" ht="16.5" customHeight="1" x14ac:dyDescent="0.25">
      <c r="A436" s="104" t="s">
        <v>158</v>
      </c>
      <c r="B436" s="101" t="s">
        <v>293</v>
      </c>
      <c r="C436" s="102"/>
      <c r="D436" s="102"/>
      <c r="E436" s="103"/>
    </row>
    <row r="437" spans="1:5" ht="16.5" customHeight="1" thickBot="1" x14ac:dyDescent="0.3">
      <c r="A437" s="106"/>
      <c r="B437" s="116" t="s">
        <v>159</v>
      </c>
      <c r="C437" s="117"/>
      <c r="D437" s="117"/>
      <c r="E437" s="118"/>
    </row>
    <row r="438" spans="1:5" ht="15.75" thickBot="1" x14ac:dyDescent="0.3">
      <c r="A438" s="42" t="s">
        <v>164</v>
      </c>
      <c r="B438" s="43" t="s">
        <v>165</v>
      </c>
      <c r="C438" s="43" t="s">
        <v>166</v>
      </c>
      <c r="D438" s="43" t="s">
        <v>167</v>
      </c>
      <c r="E438" s="43" t="s">
        <v>168</v>
      </c>
    </row>
    <row r="439" spans="1:5" ht="26.25" thickBot="1" x14ac:dyDescent="0.3">
      <c r="A439" s="44" t="s">
        <v>169</v>
      </c>
      <c r="B439" s="45" t="s">
        <v>337</v>
      </c>
      <c r="C439" s="46" t="s">
        <v>338</v>
      </c>
      <c r="D439" s="46" t="s">
        <v>338</v>
      </c>
      <c r="E439" s="46" t="s">
        <v>336</v>
      </c>
    </row>
    <row r="440" spans="1:5" ht="15.75" thickBot="1" x14ac:dyDescent="0.3">
      <c r="A440" s="47" t="s">
        <v>173</v>
      </c>
      <c r="B440" s="46"/>
      <c r="C440" s="46" t="s">
        <v>339</v>
      </c>
      <c r="D440" s="46" t="s">
        <v>339</v>
      </c>
      <c r="E440" s="46" t="s">
        <v>157</v>
      </c>
    </row>
    <row r="441" spans="1:5" ht="15.75" x14ac:dyDescent="0.25">
      <c r="A441" s="51"/>
    </row>
    <row r="442" spans="1:5" ht="16.5" thickBot="1" x14ac:dyDescent="0.3">
      <c r="A442" s="57" t="s">
        <v>340</v>
      </c>
    </row>
    <row r="443" spans="1:5" ht="16.5" customHeight="1" x14ac:dyDescent="0.25">
      <c r="A443" s="39" t="s">
        <v>145</v>
      </c>
      <c r="B443" s="107" t="s">
        <v>146</v>
      </c>
      <c r="C443" s="108"/>
      <c r="D443" s="108"/>
      <c r="E443" s="109"/>
    </row>
    <row r="444" spans="1:5" ht="16.5" customHeight="1" x14ac:dyDescent="0.25">
      <c r="A444" s="40" t="s">
        <v>331</v>
      </c>
      <c r="B444" s="110" t="s">
        <v>91</v>
      </c>
      <c r="C444" s="111"/>
      <c r="D444" s="111"/>
      <c r="E444" s="112"/>
    </row>
    <row r="445" spans="1:5" ht="33" customHeight="1" thickBot="1" x14ac:dyDescent="0.3">
      <c r="A445" s="41" t="s">
        <v>148</v>
      </c>
      <c r="B445" s="95" t="s">
        <v>341</v>
      </c>
      <c r="C445" s="96"/>
      <c r="D445" s="96"/>
      <c r="E445" s="97"/>
    </row>
    <row r="446" spans="1:5" ht="56.25" customHeight="1" thickBot="1" x14ac:dyDescent="0.3">
      <c r="A446" s="41" t="s">
        <v>150</v>
      </c>
      <c r="B446" s="95"/>
      <c r="C446" s="96"/>
      <c r="D446" s="96"/>
      <c r="E446" s="97"/>
    </row>
    <row r="447" spans="1:5" ht="49.5" customHeight="1" x14ac:dyDescent="0.25">
      <c r="A447" s="104" t="s">
        <v>151</v>
      </c>
      <c r="B447" s="95" t="s">
        <v>342</v>
      </c>
      <c r="C447" s="96"/>
      <c r="D447" s="96"/>
      <c r="E447" s="97"/>
    </row>
    <row r="448" spans="1:5" ht="16.5" x14ac:dyDescent="0.25">
      <c r="A448" s="105"/>
      <c r="B448" s="95"/>
      <c r="C448" s="96"/>
      <c r="D448" s="96"/>
      <c r="E448" s="97"/>
    </row>
    <row r="449" spans="1:5" ht="16.5" customHeight="1" x14ac:dyDescent="0.25">
      <c r="A449" s="105"/>
      <c r="B449" s="95" t="s">
        <v>153</v>
      </c>
      <c r="C449" s="96"/>
      <c r="D449" s="96"/>
      <c r="E449" s="97"/>
    </row>
    <row r="450" spans="1:5" ht="66" customHeight="1" thickBot="1" x14ac:dyDescent="0.3">
      <c r="A450" s="106"/>
      <c r="B450" s="98" t="s">
        <v>343</v>
      </c>
      <c r="C450" s="99"/>
      <c r="D450" s="99"/>
      <c r="E450" s="100"/>
    </row>
    <row r="451" spans="1:5" ht="16.5" customHeight="1" x14ac:dyDescent="0.25">
      <c r="A451" s="104" t="s">
        <v>155</v>
      </c>
      <c r="B451" s="95" t="s">
        <v>344</v>
      </c>
      <c r="C451" s="96"/>
      <c r="D451" s="96"/>
      <c r="E451" s="97"/>
    </row>
    <row r="452" spans="1:5" ht="17.25" thickBot="1" x14ac:dyDescent="0.3">
      <c r="A452" s="106"/>
      <c r="B452" s="95" t="s">
        <v>157</v>
      </c>
      <c r="C452" s="96"/>
      <c r="D452" s="96"/>
      <c r="E452" s="97"/>
    </row>
    <row r="453" spans="1:5" ht="16.5" customHeight="1" x14ac:dyDescent="0.25">
      <c r="A453" s="104" t="s">
        <v>158</v>
      </c>
      <c r="B453" s="101" t="s">
        <v>294</v>
      </c>
      <c r="C453" s="102"/>
      <c r="D453" s="102"/>
      <c r="E453" s="103"/>
    </row>
    <row r="454" spans="1:5" ht="16.5" customHeight="1" x14ac:dyDescent="0.25">
      <c r="A454" s="105"/>
      <c r="B454" s="101" t="s">
        <v>345</v>
      </c>
      <c r="C454" s="102"/>
      <c r="D454" s="102"/>
      <c r="E454" s="103"/>
    </row>
    <row r="455" spans="1:5" ht="16.5" customHeight="1" thickBot="1" x14ac:dyDescent="0.3">
      <c r="A455" s="106"/>
      <c r="B455" s="116" t="s">
        <v>346</v>
      </c>
      <c r="C455" s="117"/>
      <c r="D455" s="117"/>
      <c r="E455" s="118"/>
    </row>
    <row r="456" spans="1:5" ht="15.75" thickBot="1" x14ac:dyDescent="0.3">
      <c r="A456" s="42" t="s">
        <v>164</v>
      </c>
      <c r="B456" s="43" t="s">
        <v>165</v>
      </c>
      <c r="C456" s="43" t="s">
        <v>166</v>
      </c>
      <c r="D456" s="43" t="s">
        <v>167</v>
      </c>
      <c r="E456" s="43" t="s">
        <v>168</v>
      </c>
    </row>
    <row r="457" spans="1:5" ht="26.25" thickBot="1" x14ac:dyDescent="0.3">
      <c r="A457" s="44" t="s">
        <v>169</v>
      </c>
      <c r="B457" s="45" t="s">
        <v>337</v>
      </c>
      <c r="C457" s="46" t="s">
        <v>338</v>
      </c>
      <c r="D457" s="46" t="s">
        <v>338</v>
      </c>
      <c r="E457" s="46" t="s">
        <v>336</v>
      </c>
    </row>
    <row r="458" spans="1:5" ht="15.75" thickBot="1" x14ac:dyDescent="0.3">
      <c r="A458" s="47" t="s">
        <v>173</v>
      </c>
      <c r="B458" s="46"/>
      <c r="C458" s="46" t="s">
        <v>339</v>
      </c>
      <c r="D458" s="46" t="s">
        <v>339</v>
      </c>
      <c r="E458" s="46" t="s">
        <v>157</v>
      </c>
    </row>
    <row r="459" spans="1:5" ht="15.75" x14ac:dyDescent="0.25">
      <c r="A459" s="48"/>
    </row>
    <row r="460" spans="1:5" ht="15.75" x14ac:dyDescent="0.25">
      <c r="A460" s="50"/>
    </row>
    <row r="463" spans="1:5" ht="16.5" thickBot="1" x14ac:dyDescent="0.3">
      <c r="A463" s="57"/>
    </row>
  </sheetData>
  <mergeCells count="419">
    <mergeCell ref="A451:A452"/>
    <mergeCell ref="B451:E451"/>
    <mergeCell ref="B452:E452"/>
    <mergeCell ref="A453:A455"/>
    <mergeCell ref="B453:E453"/>
    <mergeCell ref="B454:E454"/>
    <mergeCell ref="B455:E455"/>
    <mergeCell ref="B443:E443"/>
    <mergeCell ref="B444:E444"/>
    <mergeCell ref="B445:E445"/>
    <mergeCell ref="B446:E446"/>
    <mergeCell ref="A447:A450"/>
    <mergeCell ref="B447:E447"/>
    <mergeCell ref="B448:E448"/>
    <mergeCell ref="B449:E449"/>
    <mergeCell ref="B450:E450"/>
    <mergeCell ref="A434:A435"/>
    <mergeCell ref="B434:E434"/>
    <mergeCell ref="B435:E435"/>
    <mergeCell ref="A436:A437"/>
    <mergeCell ref="B436:E436"/>
    <mergeCell ref="B437:E437"/>
    <mergeCell ref="A429:A433"/>
    <mergeCell ref="B429:E429"/>
    <mergeCell ref="B430:E430"/>
    <mergeCell ref="B431:E431"/>
    <mergeCell ref="B432:E432"/>
    <mergeCell ref="B433:E433"/>
    <mergeCell ref="B424:E424"/>
    <mergeCell ref="B425:E425"/>
    <mergeCell ref="B426:E426"/>
    <mergeCell ref="A427:A428"/>
    <mergeCell ref="B427:E427"/>
    <mergeCell ref="B428:E428"/>
    <mergeCell ref="A412:A413"/>
    <mergeCell ref="B412:E412"/>
    <mergeCell ref="B413:E413"/>
    <mergeCell ref="A414:A417"/>
    <mergeCell ref="B414:E414"/>
    <mergeCell ref="B415:E415"/>
    <mergeCell ref="B416:E416"/>
    <mergeCell ref="B417:E417"/>
    <mergeCell ref="B403:E403"/>
    <mergeCell ref="B404:E404"/>
    <mergeCell ref="B405:E405"/>
    <mergeCell ref="B406:E406"/>
    <mergeCell ref="A407:A411"/>
    <mergeCell ref="B407:E407"/>
    <mergeCell ref="B408:E408"/>
    <mergeCell ref="B409:E409"/>
    <mergeCell ref="B410:E410"/>
    <mergeCell ref="B411:E411"/>
    <mergeCell ref="A394:A395"/>
    <mergeCell ref="B394:E394"/>
    <mergeCell ref="B395:E395"/>
    <mergeCell ref="A396:A397"/>
    <mergeCell ref="B396:E396"/>
    <mergeCell ref="B397:E397"/>
    <mergeCell ref="B388:E388"/>
    <mergeCell ref="B389:E389"/>
    <mergeCell ref="A390:A393"/>
    <mergeCell ref="B390:E390"/>
    <mergeCell ref="B391:E391"/>
    <mergeCell ref="B392:E392"/>
    <mergeCell ref="B393:E393"/>
    <mergeCell ref="A377:A378"/>
    <mergeCell ref="B377:E377"/>
    <mergeCell ref="B378:E378"/>
    <mergeCell ref="B379:E379"/>
    <mergeCell ref="B386:E386"/>
    <mergeCell ref="B387:E387"/>
    <mergeCell ref="B371:E371"/>
    <mergeCell ref="A372:A374"/>
    <mergeCell ref="B372:E372"/>
    <mergeCell ref="B373:E373"/>
    <mergeCell ref="B374:E374"/>
    <mergeCell ref="A375:A376"/>
    <mergeCell ref="B375:E375"/>
    <mergeCell ref="B376:E376"/>
    <mergeCell ref="A361:A363"/>
    <mergeCell ref="B361:E361"/>
    <mergeCell ref="B362:E362"/>
    <mergeCell ref="B363:E363"/>
    <mergeCell ref="B369:E369"/>
    <mergeCell ref="B370:E370"/>
    <mergeCell ref="A355:A358"/>
    <mergeCell ref="B355:E355"/>
    <mergeCell ref="B356:E356"/>
    <mergeCell ref="B357:E357"/>
    <mergeCell ref="B358:E358"/>
    <mergeCell ref="A359:A360"/>
    <mergeCell ref="B359:E359"/>
    <mergeCell ref="B360:E360"/>
    <mergeCell ref="B348:E348"/>
    <mergeCell ref="B349:E349"/>
    <mergeCell ref="B350:E350"/>
    <mergeCell ref="A351:A354"/>
    <mergeCell ref="B351:E351"/>
    <mergeCell ref="B353:E353"/>
    <mergeCell ref="B354:E354"/>
    <mergeCell ref="B352:E352"/>
    <mergeCell ref="A337:A338"/>
    <mergeCell ref="B337:E337"/>
    <mergeCell ref="B338:E338"/>
    <mergeCell ref="A339:A342"/>
    <mergeCell ref="B339:E339"/>
    <mergeCell ref="B340:E340"/>
    <mergeCell ref="B341:E341"/>
    <mergeCell ref="B342:E342"/>
    <mergeCell ref="B326:E326"/>
    <mergeCell ref="B327:E327"/>
    <mergeCell ref="B328:E328"/>
    <mergeCell ref="A329:A332"/>
    <mergeCell ref="B329:E332"/>
    <mergeCell ref="A333:A336"/>
    <mergeCell ref="B333:E333"/>
    <mergeCell ref="B334:E334"/>
    <mergeCell ref="B335:E335"/>
    <mergeCell ref="B336:E336"/>
    <mergeCell ref="A313:A317"/>
    <mergeCell ref="B313:E313"/>
    <mergeCell ref="B314:E314"/>
    <mergeCell ref="B315:E315"/>
    <mergeCell ref="B316:E316"/>
    <mergeCell ref="B317:E317"/>
    <mergeCell ref="A307:A310"/>
    <mergeCell ref="B307:E307"/>
    <mergeCell ref="B308:E308"/>
    <mergeCell ref="B309:E309"/>
    <mergeCell ref="B310:E310"/>
    <mergeCell ref="A311:A312"/>
    <mergeCell ref="B311:E311"/>
    <mergeCell ref="B312:E312"/>
    <mergeCell ref="A300:A306"/>
    <mergeCell ref="B300:E300"/>
    <mergeCell ref="B301:E301"/>
    <mergeCell ref="B302:E302"/>
    <mergeCell ref="B303:E303"/>
    <mergeCell ref="B305:E305"/>
    <mergeCell ref="B306:E306"/>
    <mergeCell ref="B304:E304"/>
    <mergeCell ref="A288:A289"/>
    <mergeCell ref="B288:E288"/>
    <mergeCell ref="B289:E289"/>
    <mergeCell ref="B295:E295"/>
    <mergeCell ref="B296:E296"/>
    <mergeCell ref="A297:A299"/>
    <mergeCell ref="B297:E297"/>
    <mergeCell ref="B298:E298"/>
    <mergeCell ref="B299:E299"/>
    <mergeCell ref="A282:A285"/>
    <mergeCell ref="B282:E282"/>
    <mergeCell ref="B283:E283"/>
    <mergeCell ref="B284:E284"/>
    <mergeCell ref="B285:E285"/>
    <mergeCell ref="A286:A287"/>
    <mergeCell ref="B286:E286"/>
    <mergeCell ref="B287:E287"/>
    <mergeCell ref="B273:E273"/>
    <mergeCell ref="B274:E274"/>
    <mergeCell ref="B275:E275"/>
    <mergeCell ref="A276:A281"/>
    <mergeCell ref="B276:E276"/>
    <mergeCell ref="B278:E278"/>
    <mergeCell ref="B279:E279"/>
    <mergeCell ref="B280:E280"/>
    <mergeCell ref="B281:E281"/>
    <mergeCell ref="B277:E277"/>
    <mergeCell ref="A260:A261"/>
    <mergeCell ref="B260:E260"/>
    <mergeCell ref="B261:E261"/>
    <mergeCell ref="A262:A267"/>
    <mergeCell ref="B262:E262"/>
    <mergeCell ref="B263:E263"/>
    <mergeCell ref="B264:E264"/>
    <mergeCell ref="B265:E265"/>
    <mergeCell ref="B266:E266"/>
    <mergeCell ref="B267:E267"/>
    <mergeCell ref="B252:E252"/>
    <mergeCell ref="B253:E253"/>
    <mergeCell ref="B254:E254"/>
    <mergeCell ref="B255:E255"/>
    <mergeCell ref="A256:A259"/>
    <mergeCell ref="B256:E256"/>
    <mergeCell ref="B257:E257"/>
    <mergeCell ref="B258:E258"/>
    <mergeCell ref="B259:E259"/>
    <mergeCell ref="A242:A243"/>
    <mergeCell ref="B242:E242"/>
    <mergeCell ref="B243:E243"/>
    <mergeCell ref="A244:A245"/>
    <mergeCell ref="B244:E244"/>
    <mergeCell ref="B245:E245"/>
    <mergeCell ref="B234:E234"/>
    <mergeCell ref="B235:E235"/>
    <mergeCell ref="B236:E236"/>
    <mergeCell ref="B237:E237"/>
    <mergeCell ref="A238:A241"/>
    <mergeCell ref="B238:E238"/>
    <mergeCell ref="B239:E239"/>
    <mergeCell ref="B240:E240"/>
    <mergeCell ref="B241:E241"/>
    <mergeCell ref="A223:A228"/>
    <mergeCell ref="B223:E223"/>
    <mergeCell ref="B224:E224"/>
    <mergeCell ref="B225:E225"/>
    <mergeCell ref="B226:E226"/>
    <mergeCell ref="B227:E227"/>
    <mergeCell ref="B228:E228"/>
    <mergeCell ref="A217:A220"/>
    <mergeCell ref="B217:E217"/>
    <mergeCell ref="B218:E218"/>
    <mergeCell ref="B219:E219"/>
    <mergeCell ref="B220:E220"/>
    <mergeCell ref="A221:A222"/>
    <mergeCell ref="B221:E221"/>
    <mergeCell ref="B222:E222"/>
    <mergeCell ref="B210:E210"/>
    <mergeCell ref="B211:E211"/>
    <mergeCell ref="B212:E212"/>
    <mergeCell ref="A213:A216"/>
    <mergeCell ref="B213:E213"/>
    <mergeCell ref="B214:E214"/>
    <mergeCell ref="B215:E215"/>
    <mergeCell ref="B216:E216"/>
    <mergeCell ref="A197:A198"/>
    <mergeCell ref="B197:E197"/>
    <mergeCell ref="B198:E198"/>
    <mergeCell ref="A199:A202"/>
    <mergeCell ref="B199:E199"/>
    <mergeCell ref="B200:E200"/>
    <mergeCell ref="B201:E201"/>
    <mergeCell ref="B202:E202"/>
    <mergeCell ref="B189:E189"/>
    <mergeCell ref="B190:E190"/>
    <mergeCell ref="A191:A192"/>
    <mergeCell ref="B191:E191"/>
    <mergeCell ref="B192:E192"/>
    <mergeCell ref="A193:A196"/>
    <mergeCell ref="B193:E193"/>
    <mergeCell ref="B194:E194"/>
    <mergeCell ref="B195:E195"/>
    <mergeCell ref="B196:E196"/>
    <mergeCell ref="A179:A182"/>
    <mergeCell ref="B179:E179"/>
    <mergeCell ref="B180:E180"/>
    <mergeCell ref="B181:E181"/>
    <mergeCell ref="B182:E182"/>
    <mergeCell ref="B188:E188"/>
    <mergeCell ref="A173:A176"/>
    <mergeCell ref="B173:E173"/>
    <mergeCell ref="B174:E174"/>
    <mergeCell ref="B175:E175"/>
    <mergeCell ref="B176:E176"/>
    <mergeCell ref="A177:A178"/>
    <mergeCell ref="B177:E177"/>
    <mergeCell ref="B178:E178"/>
    <mergeCell ref="B168:E168"/>
    <mergeCell ref="B169:E169"/>
    <mergeCell ref="B170:E170"/>
    <mergeCell ref="A171:A172"/>
    <mergeCell ref="B171:E171"/>
    <mergeCell ref="B172:E172"/>
    <mergeCell ref="A157:A158"/>
    <mergeCell ref="B157:E157"/>
    <mergeCell ref="B158:E158"/>
    <mergeCell ref="A159:A162"/>
    <mergeCell ref="B159:E159"/>
    <mergeCell ref="B160:E160"/>
    <mergeCell ref="B161:E161"/>
    <mergeCell ref="B162:E162"/>
    <mergeCell ref="B149:E149"/>
    <mergeCell ref="B150:E150"/>
    <mergeCell ref="A151:A152"/>
    <mergeCell ref="B151:E151"/>
    <mergeCell ref="B152:E152"/>
    <mergeCell ref="A153:A156"/>
    <mergeCell ref="B153:E153"/>
    <mergeCell ref="B154:E154"/>
    <mergeCell ref="B155:E155"/>
    <mergeCell ref="B156:E156"/>
    <mergeCell ref="A139:A142"/>
    <mergeCell ref="B139:E139"/>
    <mergeCell ref="B140:E140"/>
    <mergeCell ref="B141:E141"/>
    <mergeCell ref="B142:E142"/>
    <mergeCell ref="B148:E148"/>
    <mergeCell ref="A135:A136"/>
    <mergeCell ref="B135:E135"/>
    <mergeCell ref="B136:E136"/>
    <mergeCell ref="A137:A138"/>
    <mergeCell ref="B137:E137"/>
    <mergeCell ref="B138:E138"/>
    <mergeCell ref="B130:E130"/>
    <mergeCell ref="B131:E131"/>
    <mergeCell ref="B132:E132"/>
    <mergeCell ref="A133:A134"/>
    <mergeCell ref="B133:E133"/>
    <mergeCell ref="B134:E134"/>
    <mergeCell ref="A120:A124"/>
    <mergeCell ref="B120:E120"/>
    <mergeCell ref="B121:E121"/>
    <mergeCell ref="B122:E122"/>
    <mergeCell ref="B123:E123"/>
    <mergeCell ref="B124:E124"/>
    <mergeCell ref="A116:A117"/>
    <mergeCell ref="B116:E116"/>
    <mergeCell ref="B117:E117"/>
    <mergeCell ref="A118:A119"/>
    <mergeCell ref="B118:E118"/>
    <mergeCell ref="B119:E119"/>
    <mergeCell ref="B111:E111"/>
    <mergeCell ref="B112:E112"/>
    <mergeCell ref="B113:E113"/>
    <mergeCell ref="A114:A115"/>
    <mergeCell ref="B114:E114"/>
    <mergeCell ref="B115:E115"/>
    <mergeCell ref="A101:A102"/>
    <mergeCell ref="B101:E101"/>
    <mergeCell ref="B102:E102"/>
    <mergeCell ref="B103:E103"/>
    <mergeCell ref="A65:E65"/>
    <mergeCell ref="A44:E44"/>
    <mergeCell ref="A86:E86"/>
    <mergeCell ref="A96:A100"/>
    <mergeCell ref="B96:E96"/>
    <mergeCell ref="B97:E97"/>
    <mergeCell ref="B98:E98"/>
    <mergeCell ref="B99:E99"/>
    <mergeCell ref="B100:E100"/>
    <mergeCell ref="B87:E87"/>
    <mergeCell ref="B88:E88"/>
    <mergeCell ref="A89:A90"/>
    <mergeCell ref="B89:E90"/>
    <mergeCell ref="A91:A95"/>
    <mergeCell ref="B91:E91"/>
    <mergeCell ref="B92:E92"/>
    <mergeCell ref="B93:E93"/>
    <mergeCell ref="B94:E94"/>
    <mergeCell ref="B95:E95"/>
    <mergeCell ref="A75:A76"/>
    <mergeCell ref="B75:E75"/>
    <mergeCell ref="B76:E76"/>
    <mergeCell ref="A77:A81"/>
    <mergeCell ref="B77:E77"/>
    <mergeCell ref="B78:E78"/>
    <mergeCell ref="B79:E79"/>
    <mergeCell ref="B80:E80"/>
    <mergeCell ref="B81:E81"/>
    <mergeCell ref="B67:E67"/>
    <mergeCell ref="B68:E68"/>
    <mergeCell ref="A69:A70"/>
    <mergeCell ref="B69:E69"/>
    <mergeCell ref="B70:E70"/>
    <mergeCell ref="A71:A74"/>
    <mergeCell ref="B71:E71"/>
    <mergeCell ref="B72:E72"/>
    <mergeCell ref="B73:E73"/>
    <mergeCell ref="B74:E74"/>
    <mergeCell ref="A57:A60"/>
    <mergeCell ref="B57:E57"/>
    <mergeCell ref="B58:E58"/>
    <mergeCell ref="B59:E59"/>
    <mergeCell ref="B60:E60"/>
    <mergeCell ref="B66:E66"/>
    <mergeCell ref="A51:A54"/>
    <mergeCell ref="B51:E51"/>
    <mergeCell ref="B52:E52"/>
    <mergeCell ref="B53:E53"/>
    <mergeCell ref="B54:E54"/>
    <mergeCell ref="A55:A56"/>
    <mergeCell ref="B55:E55"/>
    <mergeCell ref="B56:E56"/>
    <mergeCell ref="B45:E45"/>
    <mergeCell ref="B46:E46"/>
    <mergeCell ref="B47:E47"/>
    <mergeCell ref="A48:A50"/>
    <mergeCell ref="B48:E48"/>
    <mergeCell ref="B49:E49"/>
    <mergeCell ref="B50:E50"/>
    <mergeCell ref="A33:A34"/>
    <mergeCell ref="B33:E33"/>
    <mergeCell ref="B34:E34"/>
    <mergeCell ref="A35:A39"/>
    <mergeCell ref="B35:E35"/>
    <mergeCell ref="B36:E36"/>
    <mergeCell ref="B37:E37"/>
    <mergeCell ref="B38:E38"/>
    <mergeCell ref="B39:E39"/>
    <mergeCell ref="B27:E27"/>
    <mergeCell ref="A28:A32"/>
    <mergeCell ref="B28:E28"/>
    <mergeCell ref="B29:E29"/>
    <mergeCell ref="B30:E30"/>
    <mergeCell ref="B31:E31"/>
    <mergeCell ref="B32:E32"/>
    <mergeCell ref="A12:A13"/>
    <mergeCell ref="A14:A18"/>
    <mergeCell ref="B16:E16"/>
    <mergeCell ref="B17:E17"/>
    <mergeCell ref="B18:E18"/>
    <mergeCell ref="B26:E26"/>
    <mergeCell ref="A23:E23"/>
    <mergeCell ref="B24:E24"/>
    <mergeCell ref="B25:E25"/>
    <mergeCell ref="A3:E3"/>
    <mergeCell ref="B9:E9"/>
    <mergeCell ref="B10:E10"/>
    <mergeCell ref="B11:E11"/>
    <mergeCell ref="B12:E12"/>
    <mergeCell ref="B13:E13"/>
    <mergeCell ref="B14:E14"/>
    <mergeCell ref="B15:E15"/>
    <mergeCell ref="A8:A11"/>
    <mergeCell ref="B4:E4"/>
    <mergeCell ref="B5:E5"/>
    <mergeCell ref="B6:E6"/>
    <mergeCell ref="B7:E7"/>
    <mergeCell ref="B8:E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8"/>
  <sheetViews>
    <sheetView showGridLines="0" zoomScaleNormal="100" workbookViewId="0"/>
  </sheetViews>
  <sheetFormatPr baseColWidth="10" defaultRowHeight="16.5" x14ac:dyDescent="0.3"/>
  <cols>
    <col min="1" max="1" width="6.85546875" style="76" customWidth="1"/>
    <col min="2" max="7" width="14.7109375" style="77" customWidth="1"/>
    <col min="8" max="9" width="11.42578125" style="77"/>
    <col min="10" max="10" width="13.42578125" style="77" customWidth="1"/>
    <col min="11" max="12" width="11.42578125" style="77"/>
    <col min="13" max="13" width="15.140625" style="77" customWidth="1"/>
    <col min="14" max="16384" width="11.42578125" style="77"/>
  </cols>
  <sheetData>
    <row r="1" spans="1:16" x14ac:dyDescent="0.3">
      <c r="A1" s="12" t="s">
        <v>6</v>
      </c>
      <c r="B1" s="12" t="s">
        <v>77</v>
      </c>
      <c r="C1" s="12"/>
      <c r="D1" s="12"/>
      <c r="E1" s="12"/>
      <c r="F1" s="12"/>
      <c r="G1" s="12"/>
      <c r="H1" s="12"/>
      <c r="I1" s="12"/>
      <c r="J1" s="12"/>
      <c r="K1" s="12"/>
      <c r="L1" s="12"/>
      <c r="M1" s="12"/>
      <c r="N1" s="12"/>
    </row>
    <row r="2" spans="1:16" x14ac:dyDescent="0.3">
      <c r="A2" s="11" t="s">
        <v>25</v>
      </c>
      <c r="I2" s="151" t="s">
        <v>347</v>
      </c>
      <c r="J2" s="152"/>
    </row>
    <row r="3" spans="1:16" x14ac:dyDescent="0.3">
      <c r="P3" s="75"/>
    </row>
    <row r="4" spans="1:16" ht="17.25" thickBot="1" x14ac:dyDescent="0.35">
      <c r="B4" s="4" t="s">
        <v>87</v>
      </c>
      <c r="P4" s="75"/>
    </row>
    <row r="5" spans="1:16" ht="17.25" thickBot="1" x14ac:dyDescent="0.35">
      <c r="A5" s="84"/>
      <c r="B5" s="166" t="s">
        <v>5</v>
      </c>
      <c r="C5" s="166"/>
      <c r="D5" s="166"/>
      <c r="E5" s="166" t="s">
        <v>4</v>
      </c>
      <c r="F5" s="166"/>
      <c r="G5" s="166"/>
      <c r="H5" s="166" t="s">
        <v>56</v>
      </c>
      <c r="I5" s="166"/>
      <c r="J5" s="166"/>
    </row>
    <row r="6" spans="1:16" ht="17.25" thickBot="1" x14ac:dyDescent="0.35">
      <c r="A6" s="84"/>
      <c r="B6" s="78" t="s">
        <v>3</v>
      </c>
      <c r="C6" s="78" t="s">
        <v>2</v>
      </c>
      <c r="D6" s="78" t="s">
        <v>1</v>
      </c>
      <c r="E6" s="78" t="s">
        <v>3</v>
      </c>
      <c r="F6" s="78" t="s">
        <v>2</v>
      </c>
      <c r="G6" s="78" t="s">
        <v>1</v>
      </c>
      <c r="H6" s="78" t="s">
        <v>3</v>
      </c>
      <c r="I6" s="78" t="s">
        <v>2</v>
      </c>
      <c r="J6" s="78" t="s">
        <v>1</v>
      </c>
    </row>
    <row r="7" spans="1:16" x14ac:dyDescent="0.3">
      <c r="A7" s="8">
        <v>2005</v>
      </c>
      <c r="B7" s="9">
        <v>1672485</v>
      </c>
      <c r="C7" s="9">
        <v>1482874</v>
      </c>
      <c r="D7" s="9">
        <v>3155359</v>
      </c>
      <c r="E7" s="6">
        <v>22327661</v>
      </c>
      <c r="F7" s="6">
        <v>21780869</v>
      </c>
      <c r="G7" s="6">
        <v>44108530</v>
      </c>
      <c r="H7" s="6">
        <v>253604076</v>
      </c>
      <c r="I7" s="6">
        <v>240994246</v>
      </c>
      <c r="J7" s="6">
        <v>494598322</v>
      </c>
    </row>
    <row r="8" spans="1:16" x14ac:dyDescent="0.3">
      <c r="A8" s="8">
        <v>2010</v>
      </c>
      <c r="B8" s="9">
        <v>1735159</v>
      </c>
      <c r="C8" s="9">
        <v>1537890</v>
      </c>
      <c r="D8" s="9">
        <v>3273049</v>
      </c>
      <c r="E8" s="6">
        <v>23794846</v>
      </c>
      <c r="F8" s="6">
        <v>23226185</v>
      </c>
      <c r="G8" s="6">
        <v>47021031</v>
      </c>
      <c r="H8" s="6">
        <v>257670655</v>
      </c>
      <c r="I8" s="6">
        <v>245499963</v>
      </c>
      <c r="J8" s="6">
        <v>503170618</v>
      </c>
    </row>
    <row r="9" spans="1:16" x14ac:dyDescent="0.3">
      <c r="A9" s="8">
        <v>2015</v>
      </c>
      <c r="B9" s="9">
        <v>1681394</v>
      </c>
      <c r="C9" s="9">
        <v>1460597</v>
      </c>
      <c r="D9" s="9">
        <v>3141991</v>
      </c>
      <c r="E9" s="6">
        <v>23733999</v>
      </c>
      <c r="F9" s="6">
        <v>22890383</v>
      </c>
      <c r="G9" s="6">
        <v>46624382</v>
      </c>
      <c r="H9" s="6">
        <v>260301222</v>
      </c>
      <c r="I9" s="6">
        <v>248218983</v>
      </c>
      <c r="J9" s="6">
        <v>508520205</v>
      </c>
    </row>
    <row r="10" spans="1:16" x14ac:dyDescent="0.3">
      <c r="A10" s="8">
        <v>2019</v>
      </c>
      <c r="B10" s="37">
        <v>1745973</v>
      </c>
      <c r="C10" s="37">
        <v>1520153</v>
      </c>
      <c r="D10" s="37">
        <v>3266126</v>
      </c>
      <c r="E10" s="23">
        <v>23983780</v>
      </c>
      <c r="F10" s="23">
        <v>23042428</v>
      </c>
      <c r="G10" s="23">
        <v>47026208</v>
      </c>
      <c r="H10" s="23">
        <v>261832242</v>
      </c>
      <c r="I10" s="23">
        <v>250546983</v>
      </c>
      <c r="J10" s="23">
        <v>513481690</v>
      </c>
    </row>
    <row r="11" spans="1:16" x14ac:dyDescent="0.3">
      <c r="A11" s="8"/>
      <c r="B11" s="7"/>
      <c r="C11" s="7"/>
      <c r="D11" s="7"/>
      <c r="E11" s="6"/>
      <c r="F11" s="6"/>
      <c r="G11" s="6"/>
      <c r="H11" s="6"/>
      <c r="I11" s="6"/>
      <c r="J11" s="6"/>
    </row>
    <row r="12" spans="1:16" ht="17.25" thickBot="1" x14ac:dyDescent="0.35">
      <c r="A12" s="8"/>
      <c r="B12" s="4" t="s">
        <v>77</v>
      </c>
      <c r="C12" s="7"/>
      <c r="D12" s="7"/>
      <c r="E12" s="6"/>
      <c r="F12" s="6"/>
      <c r="G12" s="6"/>
      <c r="H12" s="6"/>
      <c r="I12" s="6"/>
      <c r="J12" s="6"/>
    </row>
    <row r="13" spans="1:16" ht="17.25" thickBot="1" x14ac:dyDescent="0.35">
      <c r="B13" s="73" t="s">
        <v>5</v>
      </c>
      <c r="C13" s="73" t="s">
        <v>4</v>
      </c>
      <c r="D13" s="73" t="s">
        <v>56</v>
      </c>
      <c r="E13" s="6"/>
      <c r="F13" s="6"/>
      <c r="G13" s="6"/>
      <c r="H13" s="6"/>
      <c r="I13" s="6"/>
      <c r="J13" s="6"/>
    </row>
    <row r="14" spans="1:16" x14ac:dyDescent="0.3">
      <c r="A14" s="8">
        <v>2005</v>
      </c>
      <c r="B14" s="19">
        <f>B7/D7</f>
        <v>0.53004586799790454</v>
      </c>
      <c r="C14" s="19">
        <f>E7/G7</f>
        <v>0.50619825689044728</v>
      </c>
      <c r="D14" s="19">
        <f>H7/J7</f>
        <v>0.51274754628059571</v>
      </c>
      <c r="E14" s="6"/>
      <c r="F14" s="6"/>
      <c r="G14" s="6"/>
      <c r="H14" s="6"/>
      <c r="I14" s="6"/>
      <c r="J14" s="6"/>
    </row>
    <row r="15" spans="1:16" x14ac:dyDescent="0.3">
      <c r="A15" s="8">
        <v>2010</v>
      </c>
      <c r="B15" s="19">
        <f t="shared" ref="B15:B17" si="0">B8/D8</f>
        <v>0.53013535697143555</v>
      </c>
      <c r="C15" s="19">
        <f t="shared" ref="C15:C17" si="1">E8/G8</f>
        <v>0.50604687932087244</v>
      </c>
      <c r="D15" s="19">
        <f t="shared" ref="D15:D17" si="2">H8/J8</f>
        <v>0.51209400108493619</v>
      </c>
      <c r="E15" s="6"/>
      <c r="F15" s="6"/>
      <c r="G15" s="6"/>
      <c r="H15" s="6"/>
      <c r="I15" s="6"/>
      <c r="J15" s="6"/>
    </row>
    <row r="16" spans="1:16" x14ac:dyDescent="0.3">
      <c r="A16" s="8">
        <v>2015</v>
      </c>
      <c r="B16" s="19">
        <f t="shared" si="0"/>
        <v>0.5351364787486661</v>
      </c>
      <c r="C16" s="19">
        <f t="shared" si="1"/>
        <v>0.5090469402897394</v>
      </c>
      <c r="D16" s="19">
        <f t="shared" si="2"/>
        <v>0.51187980229812102</v>
      </c>
      <c r="E16" s="6"/>
      <c r="F16" s="6"/>
      <c r="G16" s="6"/>
      <c r="H16" s="6"/>
      <c r="I16" s="6"/>
      <c r="J16" s="6"/>
    </row>
    <row r="17" spans="1:14" x14ac:dyDescent="0.3">
      <c r="A17" s="8">
        <v>2019</v>
      </c>
      <c r="B17" s="19">
        <f t="shared" si="0"/>
        <v>0.5345700074032661</v>
      </c>
      <c r="C17" s="19">
        <f t="shared" si="1"/>
        <v>0.51000880190042119</v>
      </c>
      <c r="D17" s="19">
        <f t="shared" si="2"/>
        <v>0.50991544021754698</v>
      </c>
      <c r="E17" s="6"/>
      <c r="F17" s="6"/>
      <c r="G17" s="6"/>
      <c r="H17" s="6"/>
      <c r="I17" s="6"/>
      <c r="J17" s="6"/>
    </row>
    <row r="18" spans="1:14" x14ac:dyDescent="0.3">
      <c r="A18" s="8"/>
      <c r="B18" s="7"/>
      <c r="C18" s="7"/>
      <c r="D18" s="7"/>
      <c r="E18" s="6"/>
      <c r="F18" s="6"/>
      <c r="G18" s="6"/>
      <c r="H18" s="6"/>
      <c r="I18" s="6"/>
      <c r="J18" s="6"/>
    </row>
    <row r="19" spans="1:14" x14ac:dyDescent="0.3">
      <c r="A19" s="8"/>
      <c r="B19" s="7"/>
      <c r="C19" s="7"/>
      <c r="D19" s="7"/>
      <c r="E19" s="6"/>
      <c r="F19" s="6"/>
      <c r="G19" s="6"/>
      <c r="H19" s="6"/>
      <c r="I19" s="6"/>
      <c r="J19" s="6"/>
    </row>
    <row r="20" spans="1:14" x14ac:dyDescent="0.3">
      <c r="A20" s="8"/>
      <c r="B20" s="7"/>
      <c r="C20" s="7"/>
      <c r="D20" s="7"/>
      <c r="E20" s="6"/>
      <c r="F20" s="6"/>
      <c r="G20" s="6"/>
      <c r="H20" s="6"/>
      <c r="I20" s="6"/>
      <c r="J20" s="6"/>
    </row>
    <row r="21" spans="1:14" x14ac:dyDescent="0.3">
      <c r="A21" s="8"/>
      <c r="B21" s="7"/>
      <c r="C21" s="7"/>
      <c r="D21" s="7"/>
      <c r="E21" s="6"/>
      <c r="F21" s="6"/>
      <c r="G21" s="6"/>
      <c r="H21" s="6"/>
      <c r="I21" s="6"/>
      <c r="J21" s="6"/>
    </row>
    <row r="22" spans="1:14" x14ac:dyDescent="0.3">
      <c r="A22" s="8"/>
      <c r="B22" s="7"/>
      <c r="C22" s="7"/>
      <c r="D22" s="7"/>
      <c r="E22" s="6"/>
      <c r="F22" s="6"/>
      <c r="G22" s="6"/>
      <c r="H22" s="6"/>
      <c r="I22" s="6"/>
      <c r="J22" s="6"/>
    </row>
    <row r="23" spans="1:14" x14ac:dyDescent="0.3">
      <c r="A23" s="8"/>
      <c r="B23" s="7"/>
      <c r="C23" s="7"/>
      <c r="D23" s="7"/>
      <c r="E23" s="6"/>
      <c r="F23" s="6"/>
      <c r="G23" s="6"/>
      <c r="H23" s="6"/>
      <c r="I23" s="6"/>
      <c r="J23" s="6"/>
    </row>
    <row r="24" spans="1:14" x14ac:dyDescent="0.3">
      <c r="A24" s="8"/>
      <c r="B24" s="7"/>
      <c r="C24" s="7"/>
      <c r="D24" s="7"/>
      <c r="E24" s="6"/>
      <c r="F24" s="6"/>
      <c r="G24" s="6"/>
      <c r="H24" s="6"/>
      <c r="I24" s="6"/>
      <c r="J24" s="6"/>
    </row>
    <row r="25" spans="1:14" x14ac:dyDescent="0.3">
      <c r="A25" s="5" t="s">
        <v>71</v>
      </c>
      <c r="C25" s="79"/>
      <c r="D25" s="79"/>
      <c r="E25" s="79"/>
    </row>
    <row r="26" spans="1:14" x14ac:dyDescent="0.3">
      <c r="A26" s="5" t="s">
        <v>140</v>
      </c>
    </row>
    <row r="27" spans="1:14" x14ac:dyDescent="0.3">
      <c r="A27" s="38" t="s">
        <v>142</v>
      </c>
    </row>
    <row r="29" spans="1:14" x14ac:dyDescent="0.3">
      <c r="A29" s="12" t="s">
        <v>7</v>
      </c>
      <c r="B29" s="12" t="s">
        <v>8</v>
      </c>
      <c r="C29" s="12"/>
      <c r="D29" s="12"/>
      <c r="E29" s="12"/>
      <c r="F29" s="12"/>
      <c r="G29" s="12"/>
      <c r="H29" s="12"/>
      <c r="I29" s="12"/>
      <c r="J29" s="12"/>
      <c r="K29" s="12"/>
      <c r="L29" s="12"/>
      <c r="M29" s="12"/>
      <c r="N29" s="12"/>
    </row>
    <row r="30" spans="1:14" x14ac:dyDescent="0.3">
      <c r="A30" s="4" t="s">
        <v>0</v>
      </c>
      <c r="I30" s="151" t="s">
        <v>347</v>
      </c>
      <c r="J30" s="152"/>
    </row>
    <row r="31" spans="1:14" ht="17.25" thickBot="1" x14ac:dyDescent="0.35"/>
    <row r="32" spans="1:14" ht="17.25" thickBot="1" x14ac:dyDescent="0.35">
      <c r="B32" s="74" t="s">
        <v>5</v>
      </c>
      <c r="C32" s="72" t="s">
        <v>4</v>
      </c>
      <c r="D32" s="72" t="s">
        <v>56</v>
      </c>
    </row>
    <row r="33" spans="1:4" x14ac:dyDescent="0.3">
      <c r="A33" s="8">
        <v>2005</v>
      </c>
      <c r="B33" s="3">
        <f>(B7/C7)*100</f>
        <v>112.78672361913419</v>
      </c>
      <c r="C33" s="14">
        <f>(E7/F7)*100</f>
        <v>102.51042325262596</v>
      </c>
      <c r="D33" s="14">
        <f>(H7/I7)*100</f>
        <v>105.2324195325394</v>
      </c>
    </row>
    <row r="34" spans="1:4" x14ac:dyDescent="0.3">
      <c r="A34" s="8">
        <v>2010</v>
      </c>
      <c r="B34" s="3">
        <f>(B8/C8)*100</f>
        <v>112.82725032349519</v>
      </c>
      <c r="C34" s="14">
        <f>(E8/F8)*100</f>
        <v>102.44836162288382</v>
      </c>
      <c r="D34" s="14">
        <f>(H8/I8)*100</f>
        <v>104.95751276345406</v>
      </c>
    </row>
    <row r="35" spans="1:4" x14ac:dyDescent="0.3">
      <c r="A35" s="8">
        <v>2015</v>
      </c>
      <c r="B35" s="3">
        <f>(B9/C9)*100</f>
        <v>115.11690082890765</v>
      </c>
      <c r="C35" s="14">
        <f>(E9/F9)*100</f>
        <v>103.68546039618471</v>
      </c>
      <c r="D35" s="14">
        <f>(H9/I9)*100</f>
        <v>104.86757251761038</v>
      </c>
    </row>
    <row r="36" spans="1:4" x14ac:dyDescent="0.3">
      <c r="A36" s="8">
        <v>2019</v>
      </c>
      <c r="B36" s="3">
        <f>(B10/C10)*100</f>
        <v>114.85508366592047</v>
      </c>
      <c r="C36" s="14">
        <f>(E10/F10)*100</f>
        <v>104.08529864995131</v>
      </c>
      <c r="D36" s="14">
        <v>104.5</v>
      </c>
    </row>
    <row r="37" spans="1:4" x14ac:dyDescent="0.3">
      <c r="A37" s="77"/>
    </row>
    <row r="52" spans="1:14" x14ac:dyDescent="0.3">
      <c r="A52" s="5" t="s">
        <v>71</v>
      </c>
      <c r="C52" s="79"/>
      <c r="D52" s="79"/>
      <c r="E52" s="79"/>
    </row>
    <row r="53" spans="1:14" x14ac:dyDescent="0.3">
      <c r="A53" s="13" t="s">
        <v>358</v>
      </c>
      <c r="C53" s="79"/>
      <c r="D53" s="79"/>
      <c r="E53" s="79"/>
    </row>
    <row r="54" spans="1:14" x14ac:dyDescent="0.3">
      <c r="A54" s="13" t="s">
        <v>357</v>
      </c>
    </row>
    <row r="55" spans="1:14" x14ac:dyDescent="0.3">
      <c r="A55" s="13" t="s">
        <v>141</v>
      </c>
    </row>
    <row r="57" spans="1:14" x14ac:dyDescent="0.3">
      <c r="A57" s="12" t="s">
        <v>125</v>
      </c>
      <c r="B57" s="12" t="s">
        <v>9</v>
      </c>
      <c r="C57" s="12"/>
      <c r="D57" s="12"/>
      <c r="E57" s="12"/>
      <c r="F57" s="12"/>
      <c r="G57" s="12"/>
      <c r="H57" s="12"/>
      <c r="I57" s="12"/>
      <c r="J57" s="12"/>
      <c r="K57" s="12"/>
      <c r="L57" s="12"/>
      <c r="M57" s="12"/>
      <c r="N57" s="12"/>
    </row>
    <row r="58" spans="1:14" x14ac:dyDescent="0.3">
      <c r="A58" s="11" t="s">
        <v>12</v>
      </c>
      <c r="M58" s="151" t="s">
        <v>347</v>
      </c>
      <c r="N58" s="152"/>
    </row>
    <row r="59" spans="1:14" x14ac:dyDescent="0.3">
      <c r="A59" s="80"/>
    </row>
    <row r="60" spans="1:14" ht="17.25" thickBot="1" x14ac:dyDescent="0.35">
      <c r="B60" s="4" t="s">
        <v>365</v>
      </c>
    </row>
    <row r="61" spans="1:14" ht="17.25" thickBot="1" x14ac:dyDescent="0.35">
      <c r="B61" s="156" t="s">
        <v>5</v>
      </c>
      <c r="C61" s="157"/>
      <c r="D61" s="157"/>
      <c r="E61" s="158"/>
      <c r="F61" s="156" t="s">
        <v>4</v>
      </c>
      <c r="G61" s="157"/>
      <c r="H61" s="157"/>
      <c r="I61" s="158"/>
      <c r="J61" s="156" t="s">
        <v>56</v>
      </c>
      <c r="K61" s="157"/>
      <c r="L61" s="157"/>
      <c r="M61" s="158"/>
    </row>
    <row r="62" spans="1:14" ht="17.25" thickBot="1" x14ac:dyDescent="0.35">
      <c r="B62" s="156" t="s">
        <v>3</v>
      </c>
      <c r="C62" s="158"/>
      <c r="D62" s="156" t="s">
        <v>2</v>
      </c>
      <c r="E62" s="158"/>
      <c r="F62" s="156" t="s">
        <v>3</v>
      </c>
      <c r="G62" s="158"/>
      <c r="H62" s="156" t="s">
        <v>2</v>
      </c>
      <c r="I62" s="158"/>
      <c r="J62" s="156" t="s">
        <v>3</v>
      </c>
      <c r="K62" s="158"/>
      <c r="L62" s="156" t="s">
        <v>2</v>
      </c>
      <c r="M62" s="158"/>
    </row>
    <row r="63" spans="1:14" s="16" customFormat="1" ht="13.5" thickBot="1" x14ac:dyDescent="0.25">
      <c r="A63" s="2"/>
      <c r="B63" s="65" t="s">
        <v>11</v>
      </c>
      <c r="C63" s="65" t="s">
        <v>10</v>
      </c>
      <c r="D63" s="65" t="s">
        <v>11</v>
      </c>
      <c r="E63" s="65" t="s">
        <v>10</v>
      </c>
      <c r="F63" s="65" t="s">
        <v>11</v>
      </c>
      <c r="G63" s="65" t="s">
        <v>10</v>
      </c>
      <c r="H63" s="65" t="s">
        <v>11</v>
      </c>
      <c r="I63" s="65" t="s">
        <v>10</v>
      </c>
      <c r="J63" s="65" t="s">
        <v>11</v>
      </c>
      <c r="K63" s="65" t="s">
        <v>10</v>
      </c>
      <c r="L63" s="65" t="s">
        <v>11</v>
      </c>
      <c r="M63" s="65" t="s">
        <v>10</v>
      </c>
    </row>
    <row r="64" spans="1:14" x14ac:dyDescent="0.3">
      <c r="A64" s="8">
        <v>2005</v>
      </c>
      <c r="B64" s="9">
        <v>209934</v>
      </c>
      <c r="C64" s="9">
        <v>361829</v>
      </c>
      <c r="D64" s="9">
        <v>220439</v>
      </c>
      <c r="E64" s="9">
        <v>228045</v>
      </c>
      <c r="F64" s="9">
        <v>3264493</v>
      </c>
      <c r="G64" s="9">
        <v>4241280</v>
      </c>
      <c r="H64" s="9">
        <v>3454638</v>
      </c>
      <c r="I64" s="9">
        <v>3090987</v>
      </c>
      <c r="J64" s="9">
        <v>2467709</v>
      </c>
      <c r="K64" s="9">
        <v>2707286</v>
      </c>
      <c r="L64" s="9">
        <v>2599043</v>
      </c>
      <c r="M64" s="9">
        <v>2409529</v>
      </c>
    </row>
    <row r="65" spans="1:13" x14ac:dyDescent="0.3">
      <c r="A65" s="8">
        <v>2010</v>
      </c>
      <c r="B65" s="9">
        <v>227263</v>
      </c>
      <c r="C65" s="9">
        <v>377132</v>
      </c>
      <c r="D65" s="9">
        <v>238619</v>
      </c>
      <c r="E65" s="9">
        <v>239185</v>
      </c>
      <c r="F65" s="9">
        <v>3581094</v>
      </c>
      <c r="G65" s="9">
        <v>4557733</v>
      </c>
      <c r="H65" s="9">
        <v>3790726</v>
      </c>
      <c r="I65" s="9">
        <v>3373431</v>
      </c>
      <c r="J65" s="9">
        <v>2640674</v>
      </c>
      <c r="K65" s="9">
        <v>2659444</v>
      </c>
      <c r="L65" s="9">
        <v>2777491</v>
      </c>
      <c r="M65" s="9">
        <v>2409935</v>
      </c>
    </row>
    <row r="66" spans="1:13" x14ac:dyDescent="0.3">
      <c r="A66" s="8">
        <v>2015</v>
      </c>
      <c r="B66" s="9">
        <v>222676</v>
      </c>
      <c r="C66" s="9">
        <v>393129</v>
      </c>
      <c r="D66" s="9">
        <v>233057</v>
      </c>
      <c r="E66" s="9">
        <v>250733</v>
      </c>
      <c r="F66" s="9">
        <v>3627240</v>
      </c>
      <c r="G66" s="9">
        <v>4897713</v>
      </c>
      <c r="H66" s="9">
        <v>3833129</v>
      </c>
      <c r="I66" s="9">
        <v>3676272</v>
      </c>
      <c r="J66" s="9">
        <v>2478124</v>
      </c>
      <c r="K66" s="9">
        <v>3159163</v>
      </c>
      <c r="L66" s="9">
        <v>2611253</v>
      </c>
      <c r="M66" s="9">
        <v>2863123</v>
      </c>
    </row>
    <row r="67" spans="1:13" x14ac:dyDescent="0.3">
      <c r="A67" s="8">
        <v>2019</v>
      </c>
      <c r="B67" s="9">
        <v>226781</v>
      </c>
      <c r="C67" s="9">
        <v>402901</v>
      </c>
      <c r="D67" s="9">
        <v>237557</v>
      </c>
      <c r="E67" s="9">
        <v>258744</v>
      </c>
      <c r="F67" s="9">
        <v>3575094</v>
      </c>
      <c r="G67" s="9">
        <v>5144447</v>
      </c>
      <c r="H67" s="9">
        <v>3781837</v>
      </c>
      <c r="I67" s="9">
        <v>3911133</v>
      </c>
      <c r="J67" s="9">
        <v>2503055</v>
      </c>
      <c r="K67" s="9">
        <v>3163530</v>
      </c>
      <c r="L67" s="9">
        <v>2631605</v>
      </c>
      <c r="M67" s="9">
        <v>2861486</v>
      </c>
    </row>
    <row r="68" spans="1:13" x14ac:dyDescent="0.3">
      <c r="A68" s="8"/>
      <c r="B68" s="9"/>
      <c r="C68" s="9"/>
      <c r="D68" s="9"/>
      <c r="E68" s="9"/>
    </row>
    <row r="69" spans="1:13" x14ac:dyDescent="0.3">
      <c r="A69" s="5" t="s">
        <v>71</v>
      </c>
      <c r="C69" s="79"/>
      <c r="D69" s="79"/>
      <c r="E69" s="79"/>
    </row>
    <row r="70" spans="1:13" x14ac:dyDescent="0.3">
      <c r="A70" s="5" t="s">
        <v>76</v>
      </c>
    </row>
    <row r="71" spans="1:13" x14ac:dyDescent="0.3">
      <c r="A71" s="5" t="s">
        <v>92</v>
      </c>
    </row>
    <row r="72" spans="1:13" x14ac:dyDescent="0.3">
      <c r="A72" s="38" t="s">
        <v>142</v>
      </c>
    </row>
    <row r="73" spans="1:13" x14ac:dyDescent="0.3">
      <c r="A73" s="8"/>
      <c r="B73" s="9"/>
      <c r="C73" s="9"/>
      <c r="D73" s="9"/>
      <c r="E73" s="9"/>
    </row>
    <row r="74" spans="1:13" ht="17.25" thickBot="1" x14ac:dyDescent="0.35">
      <c r="B74" s="4" t="s">
        <v>9</v>
      </c>
    </row>
    <row r="75" spans="1:13" ht="17.25" thickBot="1" x14ac:dyDescent="0.35">
      <c r="B75" s="156" t="s">
        <v>5</v>
      </c>
      <c r="C75" s="158"/>
      <c r="D75" s="156" t="s">
        <v>4</v>
      </c>
      <c r="E75" s="158"/>
      <c r="F75" s="156" t="s">
        <v>56</v>
      </c>
      <c r="G75" s="158"/>
      <c r="H75" s="27"/>
      <c r="J75" s="4" t="s">
        <v>72</v>
      </c>
    </row>
    <row r="76" spans="1:13" ht="17.25" thickBot="1" x14ac:dyDescent="0.35">
      <c r="B76" s="58" t="s">
        <v>3</v>
      </c>
      <c r="C76" s="58" t="s">
        <v>2</v>
      </c>
      <c r="D76" s="58" t="s">
        <v>3</v>
      </c>
      <c r="E76" s="58" t="s">
        <v>2</v>
      </c>
      <c r="F76" s="58" t="s">
        <v>3</v>
      </c>
      <c r="G76" s="58" t="s">
        <v>2</v>
      </c>
      <c r="H76" s="27"/>
      <c r="J76" s="74" t="s">
        <v>5</v>
      </c>
      <c r="K76" s="74" t="s">
        <v>4</v>
      </c>
      <c r="L76" s="74" t="s">
        <v>56</v>
      </c>
    </row>
    <row r="77" spans="1:13" x14ac:dyDescent="0.3">
      <c r="A77" s="8">
        <v>2005</v>
      </c>
      <c r="B77" s="15">
        <f>(C64/B64)*100</f>
        <v>172.35369211275923</v>
      </c>
      <c r="C77" s="15">
        <f>(E64/D64)*100</f>
        <v>103.45038763558172</v>
      </c>
      <c r="D77" s="15">
        <f>(G64/F64)*100</f>
        <v>129.92155290270188</v>
      </c>
      <c r="E77" s="15">
        <f>(I64/H64)*100</f>
        <v>89.473542524571315</v>
      </c>
      <c r="F77" s="15">
        <f>(K64/J64)*100</f>
        <v>109.70847859289729</v>
      </c>
      <c r="G77" s="15">
        <f>(M64/L64)*100</f>
        <v>92.708316099425829</v>
      </c>
      <c r="H77" s="15"/>
      <c r="I77" s="8" t="s">
        <v>3</v>
      </c>
      <c r="J77" s="15">
        <v>177.66082696522196</v>
      </c>
      <c r="K77" s="15">
        <v>143.89683180358335</v>
      </c>
      <c r="L77" s="15">
        <v>126.38675538491964</v>
      </c>
    </row>
    <row r="78" spans="1:13" x14ac:dyDescent="0.3">
      <c r="A78" s="8">
        <v>2010</v>
      </c>
      <c r="B78" s="15">
        <f>(C65/B65)*100</f>
        <v>165.94518245380902</v>
      </c>
      <c r="C78" s="15">
        <f>(E65/D65)*100</f>
        <v>100.23719821137462</v>
      </c>
      <c r="D78" s="15">
        <f>(G65/F65)*100</f>
        <v>127.27208501089331</v>
      </c>
      <c r="E78" s="15">
        <f>(I65/H65)*100</f>
        <v>88.991686552918893</v>
      </c>
      <c r="F78" s="15">
        <f>(K65/J65)*100</f>
        <v>100.71080337822845</v>
      </c>
      <c r="G78" s="15">
        <f>(M65/L65)*100</f>
        <v>86.766617785620198</v>
      </c>
      <c r="H78" s="15"/>
      <c r="I78" s="8" t="s">
        <v>2</v>
      </c>
      <c r="J78" s="15">
        <v>108.91870161687511</v>
      </c>
      <c r="K78" s="15">
        <v>103.41886760323091</v>
      </c>
      <c r="L78" s="15">
        <v>108.73539151962395</v>
      </c>
    </row>
    <row r="79" spans="1:13" x14ac:dyDescent="0.3">
      <c r="A79" s="8">
        <v>2015</v>
      </c>
      <c r="B79" s="15">
        <f>(C66/B66)*100</f>
        <v>176.54753992347628</v>
      </c>
      <c r="C79" s="15">
        <f>(E66/D66)*100</f>
        <v>107.58441068064894</v>
      </c>
      <c r="D79" s="15">
        <f>(G66/F66)*100</f>
        <v>135.02588745161609</v>
      </c>
      <c r="E79" s="15">
        <f>(I66/H66)*100</f>
        <v>95.907860132022691</v>
      </c>
      <c r="F79" s="15">
        <f>(K66/J66)*100</f>
        <v>127.48203883260078</v>
      </c>
      <c r="G79" s="15">
        <f>(M66/L66)*100</f>
        <v>109.64556096249578</v>
      </c>
    </row>
    <row r="80" spans="1:13" x14ac:dyDescent="0.3">
      <c r="A80" s="8">
        <v>2019</v>
      </c>
      <c r="B80" s="15">
        <f>(C67/B67)*100</f>
        <v>177.66082696522196</v>
      </c>
      <c r="C80" s="15">
        <f>(E67/D67)*100</f>
        <v>108.91870161687511</v>
      </c>
      <c r="D80" s="15">
        <f>(G67/F67)*100</f>
        <v>143.89683180358335</v>
      </c>
      <c r="E80" s="15">
        <f>(I67/H67)*100</f>
        <v>103.41886760323091</v>
      </c>
      <c r="F80" s="15">
        <f>(K67/J67)*100</f>
        <v>126.38675538491964</v>
      </c>
      <c r="G80" s="15">
        <f>(M67/L67)*100</f>
        <v>108.73539151962395</v>
      </c>
    </row>
    <row r="81" spans="1:7" x14ac:dyDescent="0.3">
      <c r="A81" s="8"/>
      <c r="B81" s="15"/>
      <c r="C81" s="15"/>
      <c r="D81" s="15"/>
      <c r="E81" s="15"/>
      <c r="F81" s="15"/>
      <c r="G81" s="15"/>
    </row>
    <row r="82" spans="1:7" x14ac:dyDescent="0.3">
      <c r="A82" s="8"/>
      <c r="B82" s="15"/>
      <c r="C82" s="15"/>
      <c r="D82" s="15"/>
      <c r="E82" s="15"/>
      <c r="F82" s="15"/>
      <c r="G82" s="15"/>
    </row>
    <row r="83" spans="1:7" x14ac:dyDescent="0.3">
      <c r="A83" s="8"/>
      <c r="B83" s="15"/>
      <c r="C83" s="15"/>
      <c r="D83" s="15"/>
      <c r="E83" s="15"/>
      <c r="F83" s="15"/>
      <c r="G83" s="15"/>
    </row>
    <row r="84" spans="1:7" x14ac:dyDescent="0.3">
      <c r="A84" s="8"/>
      <c r="B84" s="15"/>
      <c r="C84" s="15"/>
      <c r="D84" s="15"/>
      <c r="E84" s="15"/>
      <c r="F84" s="15"/>
      <c r="G84" s="15"/>
    </row>
    <row r="85" spans="1:7" x14ac:dyDescent="0.3">
      <c r="A85" s="8"/>
      <c r="B85" s="15"/>
      <c r="C85" s="15"/>
      <c r="D85" s="15"/>
      <c r="E85" s="15"/>
      <c r="F85" s="15"/>
      <c r="G85" s="15"/>
    </row>
    <row r="86" spans="1:7" x14ac:dyDescent="0.3">
      <c r="A86" s="8"/>
      <c r="B86" s="15"/>
      <c r="C86" s="15"/>
      <c r="D86" s="15"/>
      <c r="E86" s="15"/>
      <c r="F86" s="15"/>
      <c r="G86" s="15"/>
    </row>
    <row r="87" spans="1:7" x14ac:dyDescent="0.3">
      <c r="A87" s="8"/>
      <c r="B87" s="15"/>
      <c r="C87" s="15"/>
      <c r="D87" s="15"/>
      <c r="E87" s="15"/>
      <c r="F87" s="15"/>
      <c r="G87" s="15"/>
    </row>
    <row r="88" spans="1:7" x14ac:dyDescent="0.3">
      <c r="A88" s="8"/>
      <c r="B88" s="15"/>
      <c r="C88" s="15"/>
      <c r="D88" s="15"/>
      <c r="E88" s="15"/>
      <c r="F88" s="15"/>
      <c r="G88" s="15"/>
    </row>
    <row r="89" spans="1:7" x14ac:dyDescent="0.3">
      <c r="A89" s="8"/>
      <c r="B89" s="15"/>
      <c r="C89" s="15"/>
      <c r="D89" s="15"/>
      <c r="E89" s="15"/>
      <c r="F89" s="15"/>
      <c r="G89" s="15"/>
    </row>
    <row r="92" spans="1:7" x14ac:dyDescent="0.3">
      <c r="A92" s="77"/>
    </row>
    <row r="93" spans="1:7" x14ac:dyDescent="0.3">
      <c r="A93" s="77"/>
    </row>
    <row r="95" spans="1:7" x14ac:dyDescent="0.3">
      <c r="A95" s="13" t="s">
        <v>360</v>
      </c>
    </row>
    <row r="96" spans="1:7" x14ac:dyDescent="0.3">
      <c r="A96" s="5" t="s">
        <v>71</v>
      </c>
      <c r="C96" s="79"/>
      <c r="D96" s="79"/>
      <c r="E96" s="79"/>
    </row>
    <row r="97" spans="1:14" x14ac:dyDescent="0.3">
      <c r="A97" s="13" t="s">
        <v>359</v>
      </c>
    </row>
    <row r="98" spans="1:14" x14ac:dyDescent="0.3">
      <c r="A98" s="13" t="s">
        <v>141</v>
      </c>
    </row>
    <row r="99" spans="1:14" x14ac:dyDescent="0.3">
      <c r="A99" s="77"/>
    </row>
    <row r="100" spans="1:14" x14ac:dyDescent="0.3">
      <c r="A100" s="12" t="s">
        <v>65</v>
      </c>
      <c r="B100" s="12" t="s">
        <v>13</v>
      </c>
      <c r="C100" s="12"/>
      <c r="D100" s="12"/>
      <c r="E100" s="12"/>
      <c r="F100" s="12"/>
      <c r="G100" s="12"/>
      <c r="H100" s="12"/>
      <c r="I100" s="12"/>
      <c r="J100" s="12"/>
      <c r="K100" s="12"/>
      <c r="L100" s="12"/>
      <c r="M100" s="12"/>
      <c r="N100" s="12"/>
    </row>
    <row r="101" spans="1:14" x14ac:dyDescent="0.3">
      <c r="A101" s="11" t="s">
        <v>14</v>
      </c>
      <c r="M101" s="151" t="s">
        <v>347</v>
      </c>
      <c r="N101" s="152"/>
    </row>
    <row r="103" spans="1:14" ht="17.25" thickBot="1" x14ac:dyDescent="0.35">
      <c r="B103" s="4" t="s">
        <v>365</v>
      </c>
    </row>
    <row r="104" spans="1:14" ht="17.25" thickBot="1" x14ac:dyDescent="0.35">
      <c r="B104" s="156" t="s">
        <v>5</v>
      </c>
      <c r="C104" s="157"/>
      <c r="D104" s="157"/>
      <c r="E104" s="158"/>
      <c r="F104" s="156" t="s">
        <v>4</v>
      </c>
      <c r="G104" s="157"/>
      <c r="H104" s="157"/>
      <c r="I104" s="158"/>
      <c r="J104" s="156" t="s">
        <v>56</v>
      </c>
      <c r="K104" s="157"/>
      <c r="L104" s="157"/>
      <c r="M104" s="158"/>
    </row>
    <row r="105" spans="1:14" ht="17.25" thickBot="1" x14ac:dyDescent="0.35">
      <c r="B105" s="156" t="s">
        <v>3</v>
      </c>
      <c r="C105" s="158"/>
      <c r="D105" s="156" t="s">
        <v>2</v>
      </c>
      <c r="E105" s="158"/>
      <c r="F105" s="156" t="s">
        <v>3</v>
      </c>
      <c r="G105" s="158"/>
      <c r="H105" s="156" t="s">
        <v>2</v>
      </c>
      <c r="I105" s="158"/>
      <c r="J105" s="156" t="s">
        <v>3</v>
      </c>
      <c r="K105" s="158"/>
      <c r="L105" s="156" t="s">
        <v>2</v>
      </c>
      <c r="M105" s="158"/>
    </row>
    <row r="106" spans="1:14" s="16" customFormat="1" ht="13.5" thickBot="1" x14ac:dyDescent="0.25">
      <c r="A106" s="2"/>
      <c r="B106" s="65" t="s">
        <v>10</v>
      </c>
      <c r="C106" s="65" t="s">
        <v>15</v>
      </c>
      <c r="D106" s="65" t="s">
        <v>10</v>
      </c>
      <c r="E106" s="65" t="s">
        <v>15</v>
      </c>
      <c r="F106" s="65" t="s">
        <v>10</v>
      </c>
      <c r="G106" s="65" t="s">
        <v>15</v>
      </c>
      <c r="H106" s="65" t="s">
        <v>10</v>
      </c>
      <c r="I106" s="65" t="s">
        <v>15</v>
      </c>
      <c r="J106" s="65" t="s">
        <v>10</v>
      </c>
      <c r="K106" s="65" t="s">
        <v>15</v>
      </c>
      <c r="L106" s="65" t="s">
        <v>10</v>
      </c>
      <c r="M106" s="65" t="s">
        <v>15</v>
      </c>
    </row>
    <row r="107" spans="1:14" x14ac:dyDescent="0.3">
      <c r="A107" s="8">
        <v>2005</v>
      </c>
      <c r="B107" s="9">
        <v>361829</v>
      </c>
      <c r="C107" s="9">
        <v>108408</v>
      </c>
      <c r="D107" s="9">
        <v>228045</v>
      </c>
      <c r="E107" s="9">
        <v>48549</v>
      </c>
      <c r="F107" s="9">
        <v>4241280</v>
      </c>
      <c r="G107" s="9">
        <v>1247295</v>
      </c>
      <c r="H107" s="9">
        <v>3090987</v>
      </c>
      <c r="I107" s="9">
        <v>655924</v>
      </c>
      <c r="J107" s="9">
        <v>2707286</v>
      </c>
      <c r="K107" s="9">
        <v>1768821</v>
      </c>
      <c r="L107" s="9">
        <v>2409529</v>
      </c>
      <c r="M107" s="9">
        <v>1012722</v>
      </c>
    </row>
    <row r="108" spans="1:14" x14ac:dyDescent="0.3">
      <c r="A108" s="8">
        <v>2010</v>
      </c>
      <c r="B108" s="9">
        <v>377132</v>
      </c>
      <c r="C108" s="9">
        <v>128064</v>
      </c>
      <c r="D108" s="9">
        <v>239185</v>
      </c>
      <c r="E108" s="9">
        <v>61641</v>
      </c>
      <c r="F108" s="9">
        <v>4557733</v>
      </c>
      <c r="G108" s="9">
        <v>1485218</v>
      </c>
      <c r="H108" s="9">
        <v>3373431</v>
      </c>
      <c r="I108" s="9">
        <v>817988</v>
      </c>
      <c r="J108" s="9">
        <v>2659444</v>
      </c>
      <c r="K108" s="9">
        <v>1848108</v>
      </c>
      <c r="L108" s="9">
        <v>2409935</v>
      </c>
      <c r="M108" s="9">
        <v>1199904</v>
      </c>
    </row>
    <row r="109" spans="1:14" x14ac:dyDescent="0.3">
      <c r="A109" s="8">
        <v>2015</v>
      </c>
      <c r="B109" s="9">
        <v>393129</v>
      </c>
      <c r="C109" s="9">
        <v>148842</v>
      </c>
      <c r="D109" s="9">
        <v>250733</v>
      </c>
      <c r="E109" s="9">
        <v>76648</v>
      </c>
      <c r="F109" s="9">
        <v>4897713</v>
      </c>
      <c r="G109" s="9">
        <v>1733016</v>
      </c>
      <c r="H109" s="9">
        <v>3676272</v>
      </c>
      <c r="I109" s="9">
        <v>993060</v>
      </c>
      <c r="J109" s="9">
        <v>3159163</v>
      </c>
      <c r="K109" s="9">
        <v>1928147</v>
      </c>
      <c r="L109" s="9">
        <v>2863123</v>
      </c>
      <c r="M109" s="9">
        <v>1329867</v>
      </c>
    </row>
    <row r="110" spans="1:14" x14ac:dyDescent="0.3">
      <c r="A110" s="8">
        <v>2019</v>
      </c>
      <c r="B110" s="9">
        <v>402901</v>
      </c>
      <c r="C110" s="9">
        <v>156286</v>
      </c>
      <c r="D110" s="9">
        <v>258744</v>
      </c>
      <c r="E110" s="9">
        <v>81689</v>
      </c>
      <c r="F110" s="9">
        <v>5144447</v>
      </c>
      <c r="G110" s="9">
        <v>1812013</v>
      </c>
      <c r="H110" s="9">
        <v>3911133</v>
      </c>
      <c r="I110" s="9">
        <v>1052328</v>
      </c>
      <c r="J110" s="23">
        <v>3163530</v>
      </c>
      <c r="K110" s="23">
        <v>1989291</v>
      </c>
      <c r="L110" s="23">
        <v>2861486</v>
      </c>
      <c r="M110" s="23">
        <v>1414941</v>
      </c>
    </row>
    <row r="111" spans="1:14" x14ac:dyDescent="0.3">
      <c r="A111" s="8"/>
      <c r="B111" s="9"/>
      <c r="C111" s="9"/>
      <c r="D111" s="9"/>
      <c r="E111" s="9"/>
    </row>
    <row r="112" spans="1:14" x14ac:dyDescent="0.3">
      <c r="A112" s="5" t="s">
        <v>71</v>
      </c>
      <c r="C112" s="79"/>
      <c r="D112" s="79"/>
      <c r="E112" s="79"/>
    </row>
    <row r="113" spans="1:12" x14ac:dyDescent="0.3">
      <c r="A113" s="5" t="s">
        <v>76</v>
      </c>
    </row>
    <row r="114" spans="1:12" x14ac:dyDescent="0.3">
      <c r="A114" s="5" t="s">
        <v>92</v>
      </c>
    </row>
    <row r="115" spans="1:12" x14ac:dyDescent="0.3">
      <c r="A115" s="38" t="s">
        <v>142</v>
      </c>
    </row>
    <row r="117" spans="1:12" ht="17.25" thickBot="1" x14ac:dyDescent="0.35">
      <c r="B117" s="4" t="s">
        <v>13</v>
      </c>
    </row>
    <row r="118" spans="1:12" ht="17.25" thickBot="1" x14ac:dyDescent="0.35">
      <c r="B118" s="156" t="s">
        <v>5</v>
      </c>
      <c r="C118" s="158"/>
      <c r="D118" s="156" t="s">
        <v>4</v>
      </c>
      <c r="E118" s="158"/>
      <c r="F118" s="156" t="s">
        <v>56</v>
      </c>
      <c r="G118" s="158"/>
      <c r="J118" s="4" t="s">
        <v>73</v>
      </c>
    </row>
    <row r="119" spans="1:12" ht="17.25" thickBot="1" x14ac:dyDescent="0.35">
      <c r="B119" s="58" t="s">
        <v>3</v>
      </c>
      <c r="C119" s="58" t="s">
        <v>2</v>
      </c>
      <c r="D119" s="58" t="s">
        <v>3</v>
      </c>
      <c r="E119" s="58" t="s">
        <v>2</v>
      </c>
      <c r="F119" s="58" t="s">
        <v>3</v>
      </c>
      <c r="G119" s="58" t="s">
        <v>2</v>
      </c>
      <c r="J119" s="74" t="s">
        <v>5</v>
      </c>
      <c r="K119" s="74" t="s">
        <v>4</v>
      </c>
      <c r="L119" s="74" t="s">
        <v>56</v>
      </c>
    </row>
    <row r="120" spans="1:12" x14ac:dyDescent="0.3">
      <c r="A120" s="8">
        <v>2005</v>
      </c>
      <c r="B120" s="15">
        <f>(C107/B107)*100</f>
        <v>29.961114227991676</v>
      </c>
      <c r="C120" s="15">
        <f>(E107/D107)*100</f>
        <v>21.289219233046108</v>
      </c>
      <c r="D120" s="15">
        <f>(G107/F107)*100</f>
        <v>29.408456880941603</v>
      </c>
      <c r="E120" s="15">
        <f>(I107/H107)*100</f>
        <v>21.220535705908823</v>
      </c>
      <c r="F120" s="15">
        <f>(K107/J107)*100</f>
        <v>65.33557961737327</v>
      </c>
      <c r="G120" s="15">
        <f>(M107/L107)*100</f>
        <v>42.029873888216329</v>
      </c>
      <c r="I120" s="8" t="s">
        <v>3</v>
      </c>
      <c r="J120" s="15">
        <v>38.790174261170854</v>
      </c>
      <c r="K120" s="15">
        <v>35.222697405571488</v>
      </c>
      <c r="L120" s="15">
        <v>62.882002067310886</v>
      </c>
    </row>
    <row r="121" spans="1:12" x14ac:dyDescent="0.3">
      <c r="A121" s="8">
        <v>2010</v>
      </c>
      <c r="B121" s="15">
        <f>(C108/B108)*100</f>
        <v>33.957341196185951</v>
      </c>
      <c r="C121" s="15">
        <f>(E108/D108)*100</f>
        <v>25.771264920459057</v>
      </c>
      <c r="D121" s="15">
        <f>(G108/F108)*100</f>
        <v>32.586770659887272</v>
      </c>
      <c r="E121" s="15">
        <f>(I108/H108)*100</f>
        <v>24.247954085914312</v>
      </c>
      <c r="F121" s="15">
        <f>(K108/J108)*100</f>
        <v>69.492269812787939</v>
      </c>
      <c r="G121" s="15">
        <f>(M108/L108)*100</f>
        <v>49.789890598709093</v>
      </c>
      <c r="I121" s="8" t="s">
        <v>2</v>
      </c>
      <c r="J121" s="15">
        <v>31.571360108833442</v>
      </c>
      <c r="K121" s="15">
        <v>26.905963054695402</v>
      </c>
      <c r="L121" s="15">
        <v>49.447769445665642</v>
      </c>
    </row>
    <row r="122" spans="1:12" x14ac:dyDescent="0.3">
      <c r="A122" s="8">
        <v>2015</v>
      </c>
      <c r="B122" s="15">
        <f>(C109/B109)*100</f>
        <v>37.860854833909478</v>
      </c>
      <c r="C122" s="15">
        <f>(E109/D109)*100</f>
        <v>30.56957002069931</v>
      </c>
      <c r="D122" s="15">
        <f>(G109/F109)*100</f>
        <v>35.384188497774375</v>
      </c>
      <c r="E122" s="15">
        <f>(I109/H109)*100</f>
        <v>27.012691117523403</v>
      </c>
      <c r="F122" s="15">
        <f>(K109/J109)*100</f>
        <v>61.033476272037881</v>
      </c>
      <c r="G122" s="15">
        <f>(M109/L109)*100</f>
        <v>46.448126748309448</v>
      </c>
    </row>
    <row r="123" spans="1:12" x14ac:dyDescent="0.3">
      <c r="A123" s="8">
        <v>2019</v>
      </c>
      <c r="B123" s="15">
        <f>(C110/B110)*100</f>
        <v>38.790174261170854</v>
      </c>
      <c r="C123" s="15">
        <f>(E110/D110)*100</f>
        <v>31.571360108833442</v>
      </c>
      <c r="D123" s="15">
        <f>(G110/F110)*100</f>
        <v>35.222697405571488</v>
      </c>
      <c r="E123" s="15">
        <f>(I110/H110)*100</f>
        <v>26.905963054695402</v>
      </c>
      <c r="F123" s="24">
        <f>(K110/J110)*100</f>
        <v>62.882002067310886</v>
      </c>
      <c r="G123" s="24">
        <f>(M110/L110)*100</f>
        <v>49.447769445665642</v>
      </c>
      <c r="H123" s="81"/>
    </row>
    <row r="138" spans="1:14" x14ac:dyDescent="0.3">
      <c r="A138" s="13" t="s">
        <v>361</v>
      </c>
    </row>
    <row r="139" spans="1:14" x14ac:dyDescent="0.3">
      <c r="A139" s="5" t="s">
        <v>71</v>
      </c>
      <c r="C139" s="79"/>
      <c r="D139" s="79"/>
      <c r="E139" s="79"/>
    </row>
    <row r="140" spans="1:14" x14ac:dyDescent="0.3">
      <c r="A140" s="13" t="s">
        <v>359</v>
      </c>
    </row>
    <row r="141" spans="1:14" x14ac:dyDescent="0.3">
      <c r="A141" s="13" t="s">
        <v>141</v>
      </c>
    </row>
    <row r="143" spans="1:14" x14ac:dyDescent="0.3">
      <c r="A143" s="12" t="s">
        <v>66</v>
      </c>
      <c r="B143" s="12" t="s">
        <v>58</v>
      </c>
      <c r="C143" s="12"/>
      <c r="D143" s="12"/>
      <c r="E143" s="12"/>
      <c r="F143" s="12"/>
      <c r="G143" s="12"/>
      <c r="H143" s="12"/>
      <c r="I143" s="12"/>
      <c r="J143" s="12"/>
      <c r="K143" s="12"/>
      <c r="L143" s="12"/>
      <c r="M143" s="12"/>
      <c r="N143" s="12"/>
    </row>
    <row r="144" spans="1:14" x14ac:dyDescent="0.3">
      <c r="A144" s="11" t="s">
        <v>61</v>
      </c>
      <c r="M144" s="151" t="s">
        <v>347</v>
      </c>
      <c r="N144" s="152"/>
    </row>
    <row r="145" spans="1:13" x14ac:dyDescent="0.3">
      <c r="A145" s="11"/>
    </row>
    <row r="146" spans="1:13" x14ac:dyDescent="0.3">
      <c r="A146" s="77"/>
    </row>
    <row r="147" spans="1:13" ht="17.25" thickBot="1" x14ac:dyDescent="0.35"/>
    <row r="148" spans="1:13" ht="17.25" thickBot="1" x14ac:dyDescent="0.35">
      <c r="A148" s="77"/>
      <c r="B148" s="150" t="s">
        <v>5</v>
      </c>
      <c r="C148" s="150"/>
      <c r="D148" s="150"/>
      <c r="E148" s="150"/>
      <c r="F148" s="150" t="s">
        <v>4</v>
      </c>
      <c r="G148" s="150"/>
      <c r="H148" s="150"/>
      <c r="I148" s="150"/>
      <c r="J148" s="150" t="s">
        <v>348</v>
      </c>
      <c r="K148" s="150"/>
      <c r="L148" s="150"/>
      <c r="M148" s="150"/>
    </row>
    <row r="149" spans="1:13" ht="17.25" thickBot="1" x14ac:dyDescent="0.35">
      <c r="B149" s="74" t="s">
        <v>59</v>
      </c>
      <c r="C149" s="58" t="s">
        <v>3</v>
      </c>
      <c r="D149" s="58" t="s">
        <v>2</v>
      </c>
      <c r="E149" s="58" t="s">
        <v>60</v>
      </c>
      <c r="F149" s="72" t="s">
        <v>59</v>
      </c>
      <c r="G149" s="58" t="s">
        <v>3</v>
      </c>
      <c r="H149" s="58" t="s">
        <v>2</v>
      </c>
      <c r="I149" s="58" t="s">
        <v>60</v>
      </c>
      <c r="J149" s="74" t="s">
        <v>59</v>
      </c>
      <c r="K149" s="58" t="s">
        <v>3</v>
      </c>
      <c r="L149" s="58" t="s">
        <v>2</v>
      </c>
      <c r="M149" s="58" t="s">
        <v>60</v>
      </c>
    </row>
    <row r="150" spans="1:13" x14ac:dyDescent="0.3">
      <c r="A150" s="8">
        <v>2010</v>
      </c>
      <c r="B150" s="59"/>
      <c r="C150" s="60"/>
      <c r="D150" s="60"/>
      <c r="E150" s="64">
        <f t="shared" ref="E150:E154" si="3">C150-D150</f>
        <v>0</v>
      </c>
      <c r="F150" s="3">
        <v>30.3</v>
      </c>
      <c r="G150" s="3">
        <v>27.9</v>
      </c>
      <c r="H150" s="3">
        <v>32.9</v>
      </c>
      <c r="I150" s="3">
        <f>G150-H150</f>
        <v>-5</v>
      </c>
      <c r="J150" s="59">
        <v>32.1</v>
      </c>
      <c r="K150" s="60">
        <v>29.9</v>
      </c>
      <c r="L150" s="60">
        <v>34.6</v>
      </c>
      <c r="M150" s="61">
        <f>K150-L150</f>
        <v>-4.7000000000000028</v>
      </c>
    </row>
    <row r="151" spans="1:13" x14ac:dyDescent="0.3">
      <c r="A151" s="8">
        <v>2012</v>
      </c>
      <c r="B151" s="62"/>
      <c r="C151" s="63"/>
      <c r="D151" s="63"/>
      <c r="E151" s="64">
        <f t="shared" si="3"/>
        <v>0</v>
      </c>
      <c r="F151" s="3">
        <v>32.6</v>
      </c>
      <c r="G151" s="3">
        <v>30.9</v>
      </c>
      <c r="H151" s="3">
        <v>34.5</v>
      </c>
      <c r="I151" s="3">
        <f t="shared" ref="I151:I154" si="4">G151-H151</f>
        <v>-3.6000000000000014</v>
      </c>
      <c r="J151" s="62">
        <v>33.5</v>
      </c>
      <c r="K151" s="63">
        <v>31.6</v>
      </c>
      <c r="L151" s="63">
        <v>35.6</v>
      </c>
      <c r="M151" s="64">
        <f t="shared" ref="M151:M154" si="5">K151-L151</f>
        <v>-4</v>
      </c>
    </row>
    <row r="152" spans="1:13" x14ac:dyDescent="0.3">
      <c r="A152" s="8">
        <v>2014</v>
      </c>
      <c r="B152" s="62"/>
      <c r="C152" s="63"/>
      <c r="D152" s="63"/>
      <c r="E152" s="64">
        <f t="shared" si="3"/>
        <v>0</v>
      </c>
      <c r="F152" s="3">
        <v>32.799999999999997</v>
      </c>
      <c r="G152" s="3">
        <v>31.4</v>
      </c>
      <c r="H152" s="3">
        <v>34.200000000000003</v>
      </c>
      <c r="I152" s="3">
        <f t="shared" si="4"/>
        <v>-2.8000000000000043</v>
      </c>
      <c r="J152" s="62">
        <v>33.9</v>
      </c>
      <c r="K152" s="63">
        <v>32.200000000000003</v>
      </c>
      <c r="L152" s="63">
        <v>35.9</v>
      </c>
      <c r="M152" s="64">
        <f t="shared" si="5"/>
        <v>-3.6999999999999957</v>
      </c>
    </row>
    <row r="153" spans="1:13" x14ac:dyDescent="0.3">
      <c r="A153" s="8">
        <v>2016</v>
      </c>
      <c r="B153" s="62"/>
      <c r="C153" s="63"/>
      <c r="D153" s="63"/>
      <c r="E153" s="64">
        <f t="shared" si="3"/>
        <v>0</v>
      </c>
      <c r="F153" s="3">
        <v>32.4</v>
      </c>
      <c r="G153" s="3">
        <v>30.7</v>
      </c>
      <c r="H153" s="3">
        <v>34.5</v>
      </c>
      <c r="I153" s="3">
        <f t="shared" si="4"/>
        <v>-3.8000000000000007</v>
      </c>
      <c r="J153" s="62">
        <v>34.9</v>
      </c>
      <c r="K153" s="63">
        <v>33.299999999999997</v>
      </c>
      <c r="L153" s="63">
        <v>36.6</v>
      </c>
      <c r="M153" s="64">
        <f t="shared" si="5"/>
        <v>-3.3000000000000043</v>
      </c>
    </row>
    <row r="154" spans="1:13" x14ac:dyDescent="0.3">
      <c r="A154" s="8">
        <v>2018</v>
      </c>
      <c r="B154" s="62">
        <v>37</v>
      </c>
      <c r="C154" s="63">
        <v>35.799999999999997</v>
      </c>
      <c r="D154" s="63">
        <v>38.6</v>
      </c>
      <c r="E154" s="64">
        <f t="shared" si="3"/>
        <v>-2.8000000000000043</v>
      </c>
      <c r="F154" s="3">
        <v>33.700000000000003</v>
      </c>
      <c r="G154" s="3">
        <v>32.200000000000003</v>
      </c>
      <c r="H154" s="3">
        <v>35.4</v>
      </c>
      <c r="I154" s="3">
        <f t="shared" si="4"/>
        <v>-3.1999999999999957</v>
      </c>
      <c r="J154" s="62">
        <v>35.700000000000003</v>
      </c>
      <c r="K154" s="63">
        <v>34.299999999999997</v>
      </c>
      <c r="L154" s="63">
        <v>37.299999999999997</v>
      </c>
      <c r="M154" s="64">
        <f t="shared" si="5"/>
        <v>-3</v>
      </c>
    </row>
    <row r="157" spans="1:13" ht="17.25" thickBot="1" x14ac:dyDescent="0.35"/>
    <row r="158" spans="1:13" ht="17.25" thickBot="1" x14ac:dyDescent="0.35">
      <c r="C158" s="74" t="s">
        <v>59</v>
      </c>
      <c r="D158" s="58" t="s">
        <v>3</v>
      </c>
      <c r="E158" s="58" t="s">
        <v>2</v>
      </c>
    </row>
    <row r="159" spans="1:13" x14ac:dyDescent="0.3">
      <c r="B159" s="77" t="s">
        <v>5</v>
      </c>
      <c r="C159" s="62">
        <v>37</v>
      </c>
      <c r="D159" s="63">
        <v>35.799999999999997</v>
      </c>
      <c r="E159" s="63">
        <v>38.6</v>
      </c>
    </row>
    <row r="160" spans="1:13" x14ac:dyDescent="0.3">
      <c r="B160" s="77" t="s">
        <v>4</v>
      </c>
      <c r="C160" s="3">
        <v>33.700000000000003</v>
      </c>
      <c r="D160" s="3">
        <v>32.200000000000003</v>
      </c>
      <c r="E160" s="3">
        <v>35.4</v>
      </c>
    </row>
    <row r="161" spans="1:15" x14ac:dyDescent="0.3">
      <c r="B161" s="77" t="s">
        <v>348</v>
      </c>
      <c r="C161" s="62">
        <v>35.700000000000003</v>
      </c>
      <c r="D161" s="63">
        <v>34.299999999999997</v>
      </c>
      <c r="E161" s="63">
        <v>37.299999999999997</v>
      </c>
    </row>
    <row r="170" spans="1:15" x14ac:dyDescent="0.3">
      <c r="A170" s="22" t="s">
        <v>366</v>
      </c>
    </row>
    <row r="171" spans="1:15" x14ac:dyDescent="0.3">
      <c r="A171" s="22" t="s">
        <v>62</v>
      </c>
      <c r="E171" s="81"/>
      <c r="F171" s="81"/>
      <c r="G171" s="81"/>
      <c r="H171" s="81"/>
    </row>
    <row r="172" spans="1:15" x14ac:dyDescent="0.3">
      <c r="E172" s="81"/>
      <c r="F172" s="81"/>
      <c r="G172" s="81"/>
      <c r="H172" s="81"/>
    </row>
    <row r="173" spans="1:15" x14ac:dyDescent="0.3">
      <c r="A173" s="12" t="s">
        <v>16</v>
      </c>
      <c r="B173" s="12"/>
      <c r="C173" s="12"/>
      <c r="D173" s="12"/>
      <c r="E173" s="12"/>
      <c r="F173" s="12"/>
      <c r="G173" s="12"/>
      <c r="H173" s="12"/>
      <c r="I173" s="12"/>
      <c r="J173" s="12"/>
      <c r="K173" s="12"/>
      <c r="L173" s="12"/>
      <c r="M173" s="12"/>
      <c r="N173" s="12"/>
      <c r="O173" s="12"/>
    </row>
    <row r="174" spans="1:15" x14ac:dyDescent="0.3">
      <c r="A174" s="12" t="s">
        <v>67</v>
      </c>
      <c r="B174" s="12" t="s">
        <v>78</v>
      </c>
      <c r="C174" s="12"/>
      <c r="D174" s="12"/>
      <c r="E174" s="12"/>
      <c r="F174" s="12"/>
      <c r="G174" s="12"/>
      <c r="H174" s="12"/>
      <c r="I174" s="12"/>
      <c r="J174" s="12"/>
      <c r="K174" s="12"/>
      <c r="L174" s="12"/>
      <c r="M174" s="12"/>
      <c r="N174" s="12"/>
      <c r="O174" s="12"/>
    </row>
    <row r="175" spans="1:15" x14ac:dyDescent="0.3">
      <c r="A175" s="11" t="s">
        <v>63</v>
      </c>
      <c r="N175" s="151" t="s">
        <v>347</v>
      </c>
      <c r="O175" s="152"/>
    </row>
    <row r="176" spans="1:15" x14ac:dyDescent="0.3">
      <c r="A176" s="11"/>
    </row>
    <row r="177" spans="1:21" ht="17.25" thickBot="1" x14ac:dyDescent="0.35">
      <c r="A177" s="11"/>
    </row>
    <row r="178" spans="1:21" ht="17.25" thickBot="1" x14ac:dyDescent="0.35">
      <c r="A178" s="77"/>
      <c r="B178" s="153" t="s">
        <v>5</v>
      </c>
      <c r="C178" s="154"/>
      <c r="D178" s="154"/>
      <c r="E178" s="154"/>
      <c r="F178" s="154"/>
      <c r="G178" s="154"/>
      <c r="H178" s="154"/>
      <c r="I178" s="154"/>
      <c r="J178" s="154"/>
      <c r="K178" s="154"/>
      <c r="L178" s="154"/>
      <c r="M178" s="154"/>
      <c r="N178" s="154"/>
      <c r="O178" s="155"/>
    </row>
    <row r="179" spans="1:21" ht="17.25" thickBot="1" x14ac:dyDescent="0.35">
      <c r="B179" s="156" t="s">
        <v>3</v>
      </c>
      <c r="C179" s="157"/>
      <c r="D179" s="157"/>
      <c r="E179" s="157"/>
      <c r="F179" s="157"/>
      <c r="G179" s="157"/>
      <c r="H179" s="158"/>
      <c r="I179" s="156" t="s">
        <v>2</v>
      </c>
      <c r="J179" s="157"/>
      <c r="K179" s="157"/>
      <c r="L179" s="157"/>
      <c r="M179" s="157"/>
      <c r="N179" s="157"/>
      <c r="O179" s="158"/>
    </row>
    <row r="180" spans="1:21" ht="17.25" thickBot="1" x14ac:dyDescent="0.35">
      <c r="B180" s="65" t="s">
        <v>87</v>
      </c>
      <c r="C180" s="65" t="s">
        <v>381</v>
      </c>
      <c r="D180" s="65" t="s">
        <v>17</v>
      </c>
      <c r="E180" s="65" t="s">
        <v>18</v>
      </c>
      <c r="F180" s="65" t="s">
        <v>19</v>
      </c>
      <c r="G180" s="65" t="s">
        <v>20</v>
      </c>
      <c r="H180" s="65" t="s">
        <v>21</v>
      </c>
      <c r="I180" s="65" t="s">
        <v>87</v>
      </c>
      <c r="J180" s="65" t="s">
        <v>381</v>
      </c>
      <c r="K180" s="65" t="s">
        <v>17</v>
      </c>
      <c r="L180" s="65" t="s">
        <v>18</v>
      </c>
      <c r="M180" s="65" t="s">
        <v>19</v>
      </c>
      <c r="N180" s="65" t="s">
        <v>20</v>
      </c>
      <c r="O180" s="65" t="s">
        <v>21</v>
      </c>
    </row>
    <row r="181" spans="1:21" ht="17.25" thickBot="1" x14ac:dyDescent="0.35">
      <c r="A181" s="83" t="s">
        <v>22</v>
      </c>
      <c r="B181" s="83"/>
      <c r="C181" s="83"/>
      <c r="D181" s="83"/>
      <c r="E181" s="83"/>
      <c r="F181" s="83"/>
      <c r="G181" s="83"/>
      <c r="H181" s="83"/>
      <c r="I181" s="83"/>
      <c r="J181" s="83"/>
      <c r="K181" s="83"/>
      <c r="L181" s="83"/>
      <c r="M181" s="83"/>
      <c r="N181" s="83"/>
      <c r="O181" s="83"/>
    </row>
    <row r="182" spans="1:21" x14ac:dyDescent="0.3">
      <c r="A182" s="8">
        <v>2005</v>
      </c>
      <c r="B182" s="9">
        <v>1672485</v>
      </c>
      <c r="C182" s="7">
        <f>SUM(D182:H182)</f>
        <v>236681</v>
      </c>
      <c r="D182" s="7">
        <v>43882</v>
      </c>
      <c r="E182" s="7">
        <v>40686</v>
      </c>
      <c r="F182" s="7">
        <v>74221</v>
      </c>
      <c r="G182" s="7">
        <v>51145</v>
      </c>
      <c r="H182" s="7">
        <v>26747</v>
      </c>
      <c r="I182" s="9">
        <v>1482874</v>
      </c>
      <c r="J182" s="7">
        <f>SUM(K182:O182)</f>
        <v>248414</v>
      </c>
      <c r="K182" s="7">
        <v>46558</v>
      </c>
      <c r="L182" s="7">
        <v>42578</v>
      </c>
      <c r="M182" s="7">
        <v>77940</v>
      </c>
      <c r="N182" s="7">
        <v>53363</v>
      </c>
      <c r="O182" s="7">
        <v>27975</v>
      </c>
      <c r="R182" s="21"/>
      <c r="S182" s="21"/>
      <c r="T182" s="21"/>
      <c r="U182" s="21"/>
    </row>
    <row r="183" spans="1:21" x14ac:dyDescent="0.3">
      <c r="A183" s="8">
        <v>2010</v>
      </c>
      <c r="B183" s="9">
        <v>1735159</v>
      </c>
      <c r="C183" s="7">
        <f t="shared" ref="C183:C185" si="6">SUM(D183:H183)</f>
        <v>254288</v>
      </c>
      <c r="D183" s="7">
        <v>49934</v>
      </c>
      <c r="E183" s="7">
        <v>44758</v>
      </c>
      <c r="F183" s="7">
        <v>81393</v>
      </c>
      <c r="G183" s="7">
        <v>51178</v>
      </c>
      <c r="H183" s="7">
        <v>27025</v>
      </c>
      <c r="I183" s="9">
        <v>1537890</v>
      </c>
      <c r="J183" s="7">
        <f t="shared" ref="J183:J185" si="7">SUM(K183:O183)</f>
        <v>266761</v>
      </c>
      <c r="K183" s="7">
        <v>53026</v>
      </c>
      <c r="L183" s="7">
        <v>46782</v>
      </c>
      <c r="M183" s="7">
        <v>85175</v>
      </c>
      <c r="N183" s="7">
        <v>53636</v>
      </c>
      <c r="O183" s="7">
        <v>28142</v>
      </c>
      <c r="Q183" s="21"/>
      <c r="R183" s="21"/>
      <c r="S183" s="21"/>
      <c r="T183" s="21"/>
      <c r="U183" s="21"/>
    </row>
    <row r="184" spans="1:21" x14ac:dyDescent="0.3">
      <c r="A184" s="8">
        <v>2015</v>
      </c>
      <c r="B184" s="9">
        <v>1681394</v>
      </c>
      <c r="C184" s="7">
        <f t="shared" si="6"/>
        <v>247572</v>
      </c>
      <c r="D184" s="7">
        <v>42912</v>
      </c>
      <c r="E184" s="7">
        <v>43912</v>
      </c>
      <c r="F184" s="7">
        <v>84010</v>
      </c>
      <c r="G184" s="7">
        <v>51842</v>
      </c>
      <c r="H184" s="7">
        <v>24896</v>
      </c>
      <c r="I184" s="9">
        <v>1460597</v>
      </c>
      <c r="J184" s="7">
        <f t="shared" si="7"/>
        <v>259046</v>
      </c>
      <c r="K184" s="7">
        <v>45328</v>
      </c>
      <c r="L184" s="7">
        <v>45935</v>
      </c>
      <c r="M184" s="7">
        <v>87846</v>
      </c>
      <c r="N184" s="7">
        <v>53948</v>
      </c>
      <c r="O184" s="7">
        <v>25989</v>
      </c>
      <c r="Q184" s="21"/>
      <c r="R184" s="21"/>
      <c r="S184" s="21"/>
      <c r="T184" s="21"/>
      <c r="U184" s="21"/>
    </row>
    <row r="185" spans="1:21" x14ac:dyDescent="0.3">
      <c r="A185" s="8">
        <v>2019</v>
      </c>
      <c r="B185" s="37">
        <v>1745973</v>
      </c>
      <c r="C185" s="7">
        <f t="shared" si="6"/>
        <v>254455</v>
      </c>
      <c r="D185" s="7">
        <v>41431</v>
      </c>
      <c r="E185" s="7">
        <v>42330</v>
      </c>
      <c r="F185" s="7">
        <v>86870</v>
      </c>
      <c r="G185" s="7">
        <v>56150</v>
      </c>
      <c r="H185" s="7">
        <v>27674</v>
      </c>
      <c r="I185" s="37">
        <v>1520153</v>
      </c>
      <c r="J185" s="7">
        <f t="shared" si="7"/>
        <v>266101</v>
      </c>
      <c r="K185" s="7">
        <v>43261</v>
      </c>
      <c r="L185" s="7">
        <v>44354</v>
      </c>
      <c r="M185" s="7">
        <v>91575</v>
      </c>
      <c r="N185" s="7">
        <v>58367</v>
      </c>
      <c r="O185" s="7">
        <v>28544</v>
      </c>
      <c r="Q185" s="21"/>
      <c r="R185" s="21"/>
      <c r="S185" s="21"/>
      <c r="T185" s="21"/>
      <c r="U185" s="21"/>
    </row>
    <row r="186" spans="1:21" ht="17.25" thickBot="1" x14ac:dyDescent="0.35">
      <c r="A186" s="83" t="s">
        <v>25</v>
      </c>
      <c r="B186" s="83"/>
      <c r="C186" s="83"/>
      <c r="D186" s="83"/>
      <c r="E186" s="83"/>
      <c r="F186" s="83"/>
      <c r="G186" s="83"/>
      <c r="H186" s="83"/>
      <c r="I186" s="83"/>
      <c r="J186" s="83"/>
      <c r="K186" s="83"/>
      <c r="L186" s="83"/>
      <c r="M186" s="83"/>
      <c r="N186" s="83"/>
      <c r="O186" s="83"/>
      <c r="Q186" s="21"/>
      <c r="R186" s="21"/>
      <c r="S186" s="21"/>
      <c r="T186" s="21"/>
      <c r="U186" s="21"/>
    </row>
    <row r="187" spans="1:21" x14ac:dyDescent="0.3">
      <c r="A187" s="8">
        <v>2005</v>
      </c>
      <c r="B187" s="8"/>
      <c r="C187" s="17">
        <f>C182/C182</f>
        <v>1</v>
      </c>
      <c r="D187" s="17">
        <f>D182/SUM($D$182:$H$182)</f>
        <v>0.1854056726141938</v>
      </c>
      <c r="E187" s="17">
        <f>E182/SUM($D$182:$H$182)</f>
        <v>0.17190226507408707</v>
      </c>
      <c r="F187" s="17">
        <f>F182/SUM($D$182:$H$182)</f>
        <v>0.31359086703199668</v>
      </c>
      <c r="G187" s="17">
        <f>G182/SUM($D$182:$H$182)</f>
        <v>0.2160925465077467</v>
      </c>
      <c r="H187" s="17">
        <f>H182/SUM($D$182:$H$182)</f>
        <v>0.11300864877197578</v>
      </c>
      <c r="I187" s="17"/>
      <c r="J187" s="17">
        <f>J182/J182</f>
        <v>1</v>
      </c>
      <c r="K187" s="17">
        <f>K182/SUM($K$182:$O$182)</f>
        <v>0.18742099881649182</v>
      </c>
      <c r="L187" s="17">
        <f>L182/SUM($K$182:$O$182)</f>
        <v>0.1713993575241331</v>
      </c>
      <c r="M187" s="17">
        <f>M182/SUM($K$182:$O$182)</f>
        <v>0.31375043274533643</v>
      </c>
      <c r="N187" s="17">
        <f>N182/SUM($K$182:$O$182)</f>
        <v>0.21481478499601472</v>
      </c>
      <c r="O187" s="17">
        <f>O182/SUM($K$182:$O$182)</f>
        <v>0.11261442591802394</v>
      </c>
      <c r="Q187" s="29"/>
      <c r="R187" s="29"/>
      <c r="S187" s="29"/>
      <c r="T187" s="29"/>
      <c r="U187" s="29"/>
    </row>
    <row r="188" spans="1:21" x14ac:dyDescent="0.3">
      <c r="A188" s="8">
        <v>2010</v>
      </c>
      <c r="B188" s="8"/>
      <c r="C188" s="17">
        <f t="shared" ref="C188:C190" si="8">C183/C183</f>
        <v>1</v>
      </c>
      <c r="D188" s="17">
        <f>D183/SUM($D$183:$H$183)</f>
        <v>0.19636789781664885</v>
      </c>
      <c r="E188" s="17">
        <f>E183/SUM($D$183:$H$183)</f>
        <v>0.17601302460202606</v>
      </c>
      <c r="F188" s="17">
        <f>F183/SUM($D$183:$H$183)</f>
        <v>0.32008195431951175</v>
      </c>
      <c r="G188" s="17">
        <f>G183/SUM($D$183:$H$183)</f>
        <v>0.20125998867425912</v>
      </c>
      <c r="H188" s="17">
        <f>H183/SUM($D$183:$H$183)</f>
        <v>0.10627713458755426</v>
      </c>
      <c r="I188" s="17"/>
      <c r="J188" s="17">
        <f t="shared" ref="J188:J190" si="9">J183/J183</f>
        <v>1</v>
      </c>
      <c r="K188" s="17">
        <f>K183/SUM($K$183:$O$183)</f>
        <v>0.19877718257166527</v>
      </c>
      <c r="L188" s="17">
        <f>L183/SUM($K$183:$O$183)</f>
        <v>0.17537046269882028</v>
      </c>
      <c r="M188" s="17">
        <f>M183/SUM($K$183:$O$183)</f>
        <v>0.31929329999512673</v>
      </c>
      <c r="N188" s="17">
        <f>N183/SUM($K$183:$O$183)</f>
        <v>0.20106387365469466</v>
      </c>
      <c r="O188" s="17">
        <f>O183/SUM($K$183:$O$183)</f>
        <v>0.10549518107969307</v>
      </c>
      <c r="Q188" s="29"/>
      <c r="R188" s="29"/>
      <c r="S188" s="29"/>
      <c r="T188" s="29"/>
      <c r="U188" s="29"/>
    </row>
    <row r="189" spans="1:21" x14ac:dyDescent="0.3">
      <c r="A189" s="8">
        <v>2015</v>
      </c>
      <c r="B189" s="8"/>
      <c r="C189" s="17">
        <f t="shared" si="8"/>
        <v>1</v>
      </c>
      <c r="D189" s="17">
        <f>D184/SUM($D$184:$H$184)</f>
        <v>0.1733313945034172</v>
      </c>
      <c r="E189" s="17">
        <f>E184/SUM($D$184:$H$184)</f>
        <v>0.17737062349538721</v>
      </c>
      <c r="F189" s="17">
        <f>F184/SUM($D$184:$H$184)</f>
        <v>0.33933562761540076</v>
      </c>
      <c r="G189" s="17">
        <f>G184/SUM($D$184:$H$184)</f>
        <v>0.20940170940170941</v>
      </c>
      <c r="H189" s="17">
        <f>H184/SUM($D$184:$H$184)</f>
        <v>0.10056064498408544</v>
      </c>
      <c r="I189" s="17"/>
      <c r="J189" s="17">
        <f t="shared" si="9"/>
        <v>1</v>
      </c>
      <c r="K189" s="17">
        <f>K184/SUM($K$184:$O$184)</f>
        <v>0.17498050539286458</v>
      </c>
      <c r="L189" s="17">
        <f>L184/SUM($K$184:$O$184)</f>
        <v>0.17732371856735871</v>
      </c>
      <c r="M189" s="17">
        <f>M184/SUM($K$184:$O$184)</f>
        <v>0.33911351651830179</v>
      </c>
      <c r="N189" s="17">
        <f>N184/SUM($K$184:$O$184)</f>
        <v>0.20825644866162765</v>
      </c>
      <c r="O189" s="17">
        <f>O184/SUM($K$184:$O$184)</f>
        <v>0.10032581085984729</v>
      </c>
      <c r="Q189" s="29"/>
      <c r="R189" s="29"/>
      <c r="S189" s="29"/>
      <c r="T189" s="29"/>
      <c r="U189" s="29"/>
    </row>
    <row r="190" spans="1:21" x14ac:dyDescent="0.3">
      <c r="A190" s="8">
        <v>2019</v>
      </c>
      <c r="B190" s="8"/>
      <c r="C190" s="17">
        <f t="shared" si="8"/>
        <v>1</v>
      </c>
      <c r="D190" s="17">
        <f>D185/SUM($D$185:$H$185)</f>
        <v>0.16282250299660059</v>
      </c>
      <c r="E190" s="17">
        <f>E185/SUM($D$185:$H$185)</f>
        <v>0.16635554420231474</v>
      </c>
      <c r="F190" s="17">
        <f>F185/SUM($D$185:$H$185)</f>
        <v>0.34139631762001138</v>
      </c>
      <c r="G190" s="17">
        <f>G185/SUM($D$185:$H$185)</f>
        <v>0.22066770155823229</v>
      </c>
      <c r="H190" s="17">
        <f>H185/SUM($D$185:$H$185)</f>
        <v>0.10875793362284097</v>
      </c>
      <c r="I190" s="17"/>
      <c r="J190" s="17">
        <f t="shared" si="9"/>
        <v>1</v>
      </c>
      <c r="K190" s="17">
        <f>K185/SUM($K$185:$O$185)</f>
        <v>0.16257360926866116</v>
      </c>
      <c r="L190" s="17">
        <f>L185/SUM($K$185:$O$185)</f>
        <v>0.16668107222445613</v>
      </c>
      <c r="M190" s="17">
        <f>M185/SUM($K$185:$O$185)</f>
        <v>0.34413624901822992</v>
      </c>
      <c r="N190" s="17">
        <f>N185/SUM($K$185:$O$185)</f>
        <v>0.21934152821672973</v>
      </c>
      <c r="O190" s="17">
        <f>O185/SUM($K$185:$O$185)</f>
        <v>0.10726754127192306</v>
      </c>
      <c r="Q190" s="29"/>
      <c r="R190" s="29"/>
      <c r="S190" s="29"/>
      <c r="T190" s="29"/>
      <c r="U190" s="29"/>
    </row>
    <row r="191" spans="1:21" x14ac:dyDescent="0.3">
      <c r="A191" s="8"/>
      <c r="B191" s="17"/>
      <c r="C191" s="17"/>
      <c r="D191" s="17"/>
      <c r="E191" s="17"/>
      <c r="F191" s="17"/>
      <c r="G191" s="17"/>
      <c r="H191" s="17"/>
      <c r="I191" s="17"/>
      <c r="J191" s="17"/>
      <c r="K191" s="17"/>
      <c r="M191" s="29"/>
      <c r="N191" s="29"/>
      <c r="O191" s="29"/>
      <c r="P191" s="29"/>
      <c r="Q191" s="29"/>
    </row>
    <row r="192" spans="1:21" ht="17.25" thickBot="1" x14ac:dyDescent="0.35">
      <c r="A192" s="8"/>
      <c r="B192" s="17"/>
      <c r="C192" s="17"/>
      <c r="D192" s="17"/>
      <c r="E192" s="17"/>
      <c r="F192" s="17"/>
      <c r="G192" s="2"/>
      <c r="H192" s="17"/>
      <c r="I192" s="17"/>
      <c r="J192" s="17"/>
      <c r="K192" s="17"/>
      <c r="L192" s="17"/>
      <c r="N192" s="29"/>
      <c r="O192" s="29"/>
      <c r="P192" s="29"/>
      <c r="Q192" s="29"/>
      <c r="R192" s="29"/>
    </row>
    <row r="193" spans="1:22" ht="17.25" thickBot="1" x14ac:dyDescent="0.35">
      <c r="A193" s="77"/>
      <c r="B193" s="153" t="s">
        <v>4</v>
      </c>
      <c r="C193" s="154"/>
      <c r="D193" s="154"/>
      <c r="E193" s="154"/>
      <c r="F193" s="154"/>
      <c r="G193" s="154"/>
      <c r="H193" s="154"/>
      <c r="I193" s="154"/>
      <c r="J193" s="154"/>
      <c r="K193" s="154"/>
      <c r="L193" s="154"/>
      <c r="M193" s="154"/>
      <c r="N193" s="154"/>
      <c r="O193" s="155"/>
    </row>
    <row r="194" spans="1:22" ht="17.25" thickBot="1" x14ac:dyDescent="0.35">
      <c r="B194" s="156" t="s">
        <v>3</v>
      </c>
      <c r="C194" s="157"/>
      <c r="D194" s="157"/>
      <c r="E194" s="157"/>
      <c r="F194" s="157"/>
      <c r="G194" s="157"/>
      <c r="H194" s="158"/>
      <c r="I194" s="156" t="s">
        <v>2</v>
      </c>
      <c r="J194" s="157"/>
      <c r="K194" s="157"/>
      <c r="L194" s="157"/>
      <c r="M194" s="157"/>
      <c r="N194" s="157"/>
      <c r="O194" s="158"/>
    </row>
    <row r="195" spans="1:22" ht="17.25" thickBot="1" x14ac:dyDescent="0.35">
      <c r="B195" s="65" t="s">
        <v>87</v>
      </c>
      <c r="C195" s="65" t="s">
        <v>381</v>
      </c>
      <c r="D195" s="65" t="s">
        <v>17</v>
      </c>
      <c r="E195" s="65" t="s">
        <v>18</v>
      </c>
      <c r="F195" s="65" t="s">
        <v>19</v>
      </c>
      <c r="G195" s="65" t="s">
        <v>20</v>
      </c>
      <c r="H195" s="65" t="s">
        <v>21</v>
      </c>
      <c r="I195" s="65" t="s">
        <v>87</v>
      </c>
      <c r="J195" s="65" t="s">
        <v>381</v>
      </c>
      <c r="K195" s="65" t="s">
        <v>17</v>
      </c>
      <c r="L195" s="65" t="s">
        <v>18</v>
      </c>
      <c r="M195" s="65" t="s">
        <v>19</v>
      </c>
      <c r="N195" s="65" t="s">
        <v>20</v>
      </c>
      <c r="O195" s="65" t="s">
        <v>21</v>
      </c>
    </row>
    <row r="196" spans="1:22" ht="17.25" thickBot="1" x14ac:dyDescent="0.35">
      <c r="A196" s="83" t="s">
        <v>22</v>
      </c>
      <c r="B196" s="83"/>
      <c r="C196" s="83"/>
      <c r="D196" s="83"/>
      <c r="E196" s="83"/>
      <c r="F196" s="83"/>
      <c r="G196" s="83"/>
      <c r="H196" s="83"/>
      <c r="I196" s="83"/>
      <c r="J196" s="83"/>
      <c r="K196" s="83"/>
      <c r="L196" s="83"/>
      <c r="M196" s="83"/>
      <c r="N196" s="83"/>
      <c r="O196" s="83"/>
      <c r="P196" s="17"/>
      <c r="R196" s="29"/>
      <c r="S196" s="29"/>
      <c r="T196" s="29"/>
      <c r="U196" s="29"/>
      <c r="V196" s="29"/>
    </row>
    <row r="197" spans="1:22" x14ac:dyDescent="0.3">
      <c r="A197" s="8">
        <v>2005</v>
      </c>
      <c r="B197" s="6">
        <v>22327661</v>
      </c>
      <c r="C197" s="7">
        <f>SUM(D197:H197)</f>
        <v>3701976</v>
      </c>
      <c r="D197" s="7">
        <v>647324</v>
      </c>
      <c r="E197" s="7">
        <v>612453</v>
      </c>
      <c r="F197" s="7">
        <v>1157883</v>
      </c>
      <c r="G197" s="7">
        <v>841797</v>
      </c>
      <c r="H197" s="7">
        <v>442519</v>
      </c>
      <c r="I197" s="6">
        <v>21780869</v>
      </c>
      <c r="J197" s="7">
        <f>SUM(K197:O197)</f>
        <v>3914198</v>
      </c>
      <c r="K197" s="7">
        <v>687243</v>
      </c>
      <c r="L197" s="7">
        <v>644664</v>
      </c>
      <c r="M197" s="7">
        <v>1223253</v>
      </c>
      <c r="N197" s="7">
        <v>890629</v>
      </c>
      <c r="O197" s="7">
        <v>468409</v>
      </c>
      <c r="P197" s="17"/>
      <c r="R197" s="29"/>
      <c r="S197" s="29"/>
      <c r="T197" s="29"/>
      <c r="U197" s="29"/>
      <c r="V197" s="29"/>
    </row>
    <row r="198" spans="1:22" x14ac:dyDescent="0.3">
      <c r="A198" s="8">
        <v>2010</v>
      </c>
      <c r="B198" s="6">
        <v>23794846</v>
      </c>
      <c r="C198" s="7">
        <f t="shared" ref="C198:C200" si="10">SUM(D198:H198)</f>
        <v>4010145</v>
      </c>
      <c r="D198" s="7">
        <v>732729</v>
      </c>
      <c r="E198" s="7">
        <v>709615</v>
      </c>
      <c r="F198" s="7">
        <v>1306591</v>
      </c>
      <c r="G198" s="7">
        <v>823341</v>
      </c>
      <c r="H198" s="7">
        <v>437869</v>
      </c>
      <c r="I198" s="6">
        <v>23226185</v>
      </c>
      <c r="J198" s="7">
        <f t="shared" ref="J198:J200" si="11">SUM(K198:O198)</f>
        <v>4253094</v>
      </c>
      <c r="K198" s="7">
        <v>781834</v>
      </c>
      <c r="L198" s="7">
        <v>753226</v>
      </c>
      <c r="M198" s="7">
        <v>1381835</v>
      </c>
      <c r="N198" s="7">
        <v>870491</v>
      </c>
      <c r="O198" s="7">
        <v>465708</v>
      </c>
      <c r="P198" s="17"/>
      <c r="R198" s="29"/>
      <c r="S198" s="29"/>
      <c r="T198" s="29"/>
      <c r="U198" s="29"/>
      <c r="V198" s="29"/>
    </row>
    <row r="199" spans="1:22" x14ac:dyDescent="0.3">
      <c r="A199" s="8">
        <v>2015</v>
      </c>
      <c r="B199" s="6">
        <v>23733999</v>
      </c>
      <c r="C199" s="7">
        <f t="shared" si="10"/>
        <v>4046404</v>
      </c>
      <c r="D199" s="7">
        <v>632716</v>
      </c>
      <c r="E199" s="7">
        <v>697203</v>
      </c>
      <c r="F199" s="7">
        <v>1428851</v>
      </c>
      <c r="G199" s="7">
        <v>872195</v>
      </c>
      <c r="H199" s="7">
        <v>415439</v>
      </c>
      <c r="I199" s="6">
        <v>22890383</v>
      </c>
      <c r="J199" s="7">
        <f t="shared" si="11"/>
        <v>4300617</v>
      </c>
      <c r="K199" s="7">
        <v>672774</v>
      </c>
      <c r="L199" s="7">
        <v>743531</v>
      </c>
      <c r="M199" s="7">
        <v>1518357</v>
      </c>
      <c r="N199" s="7">
        <v>923790</v>
      </c>
      <c r="O199" s="7">
        <v>442165</v>
      </c>
      <c r="P199" s="17"/>
      <c r="R199" s="29"/>
      <c r="S199" s="29"/>
      <c r="T199" s="29"/>
      <c r="U199" s="29"/>
      <c r="V199" s="29"/>
    </row>
    <row r="200" spans="1:22" x14ac:dyDescent="0.3">
      <c r="A200" s="8">
        <v>2019</v>
      </c>
      <c r="B200" s="23">
        <v>23983780</v>
      </c>
      <c r="C200" s="7">
        <f t="shared" si="10"/>
        <v>4040192</v>
      </c>
      <c r="D200" s="7">
        <v>579245</v>
      </c>
      <c r="E200" s="7">
        <v>636248</v>
      </c>
      <c r="F200" s="7">
        <v>1424927</v>
      </c>
      <c r="G200" s="7">
        <v>951087</v>
      </c>
      <c r="H200" s="7">
        <v>448685</v>
      </c>
      <c r="I200" s="23">
        <v>23042428</v>
      </c>
      <c r="J200" s="7">
        <f t="shared" si="11"/>
        <v>4296204</v>
      </c>
      <c r="K200" s="7">
        <v>613151</v>
      </c>
      <c r="L200" s="7">
        <v>676163</v>
      </c>
      <c r="M200" s="7">
        <v>1519613</v>
      </c>
      <c r="N200" s="7">
        <v>1009851</v>
      </c>
      <c r="O200" s="7">
        <v>477426</v>
      </c>
      <c r="P200" s="17"/>
      <c r="R200" s="29"/>
      <c r="S200" s="29"/>
      <c r="T200" s="29"/>
      <c r="U200" s="29"/>
      <c r="V200" s="29"/>
    </row>
    <row r="201" spans="1:22" ht="17.25" thickBot="1" x14ac:dyDescent="0.35">
      <c r="A201" s="83" t="s">
        <v>25</v>
      </c>
      <c r="B201" s="83"/>
      <c r="C201" s="83"/>
      <c r="D201" s="83"/>
      <c r="E201" s="83"/>
      <c r="F201" s="83"/>
      <c r="G201" s="83"/>
      <c r="H201" s="83"/>
      <c r="I201" s="83"/>
      <c r="J201" s="83"/>
      <c r="K201" s="83"/>
      <c r="L201" s="83"/>
      <c r="M201" s="83"/>
      <c r="N201" s="83"/>
      <c r="O201" s="83"/>
      <c r="P201" s="17"/>
      <c r="R201" s="29"/>
      <c r="S201" s="29"/>
      <c r="T201" s="29"/>
      <c r="U201" s="29"/>
      <c r="V201" s="29"/>
    </row>
    <row r="202" spans="1:22" x14ac:dyDescent="0.3">
      <c r="A202" s="8">
        <v>2005</v>
      </c>
      <c r="B202" s="8"/>
      <c r="C202" s="17">
        <f>C197/C197</f>
        <v>1</v>
      </c>
      <c r="D202" s="17">
        <f>D197/(SUM(D197:H197))</f>
        <v>0.17485904824882711</v>
      </c>
      <c r="E202" s="17">
        <f>E197/SUM(D197:H197)</f>
        <v>0.16543948421059457</v>
      </c>
      <c r="F202" s="17">
        <f>F197/SUM(D197:H197)</f>
        <v>0.31277431296151026</v>
      </c>
      <c r="G202" s="17">
        <f>G197/SUM(D197:H197)</f>
        <v>0.22739126347658656</v>
      </c>
      <c r="H202" s="17">
        <f>H197/SUM(D197:H197)</f>
        <v>0.11953589110248149</v>
      </c>
      <c r="I202" s="17"/>
      <c r="J202" s="17">
        <f>J197/J197</f>
        <v>1</v>
      </c>
      <c r="K202" s="17">
        <f>K197/SUM(K197:O197)</f>
        <v>0.17557696365896666</v>
      </c>
      <c r="L202" s="17">
        <f>L197/SUM(K197:O197)</f>
        <v>0.1646988731791289</v>
      </c>
      <c r="M202" s="17">
        <f>M197/SUM(K197:O197)</f>
        <v>0.3125168936267404</v>
      </c>
      <c r="N202" s="17">
        <f>N197/SUM(K197:O197)</f>
        <v>0.22753805504984673</v>
      </c>
      <c r="O202" s="17">
        <f>O197/SUM(K197:O197)</f>
        <v>0.1196692144853173</v>
      </c>
      <c r="P202" s="17"/>
      <c r="R202" s="29"/>
      <c r="S202" s="29"/>
      <c r="T202" s="29"/>
      <c r="U202" s="29"/>
      <c r="V202" s="29"/>
    </row>
    <row r="203" spans="1:22" x14ac:dyDescent="0.3">
      <c r="A203" s="8">
        <v>2010</v>
      </c>
      <c r="B203" s="8"/>
      <c r="C203" s="17">
        <f t="shared" ref="C203:C205" si="12">C198/C198</f>
        <v>1</v>
      </c>
      <c r="D203" s="17">
        <f t="shared" ref="D203:D205" si="13">D198/(SUM(D198:H198))</f>
        <v>0.18271882936901285</v>
      </c>
      <c r="E203" s="17">
        <f t="shared" ref="E203:E205" si="14">E198/SUM(D198:H198)</f>
        <v>0.17695494801310177</v>
      </c>
      <c r="F203" s="17">
        <f t="shared" ref="F203:F205" si="15">F198/SUM(D198:H198)</f>
        <v>0.32582138551099771</v>
      </c>
      <c r="G203" s="17">
        <f t="shared" ref="G203:G205" si="16">G198/SUM(D198:H198)</f>
        <v>0.20531452104599709</v>
      </c>
      <c r="H203" s="17">
        <f t="shared" ref="H203:H205" si="17">H198/SUM(D198:H198)</f>
        <v>0.10919031606089057</v>
      </c>
      <c r="I203" s="17"/>
      <c r="J203" s="17">
        <f t="shared" ref="J203:J205" si="18">J198/J198</f>
        <v>1</v>
      </c>
      <c r="K203" s="17">
        <f t="shared" ref="K203:K205" si="19">K198/SUM(K198:O198)</f>
        <v>0.18382711503672386</v>
      </c>
      <c r="L203" s="17">
        <f t="shared" ref="L203:L205" si="20">L198/SUM(K198:O198)</f>
        <v>0.1771007177363115</v>
      </c>
      <c r="M203" s="17">
        <f t="shared" ref="M203:M205" si="21">M198/SUM(K198:O198)</f>
        <v>0.32490111904415936</v>
      </c>
      <c r="N203" s="17">
        <f t="shared" ref="N203:N205" si="22">N198/SUM(K198:O198)</f>
        <v>0.20467241025004385</v>
      </c>
      <c r="O203" s="17">
        <f t="shared" ref="O203:O205" si="23">O198/SUM(K198:O198)</f>
        <v>0.10949863793276142</v>
      </c>
      <c r="P203" s="17"/>
      <c r="R203" s="29"/>
      <c r="S203" s="29"/>
      <c r="T203" s="29"/>
      <c r="U203" s="29"/>
      <c r="V203" s="29"/>
    </row>
    <row r="204" spans="1:22" x14ac:dyDescent="0.3">
      <c r="A204" s="8">
        <v>2015</v>
      </c>
      <c r="B204" s="8"/>
      <c r="C204" s="17">
        <f t="shared" si="12"/>
        <v>1</v>
      </c>
      <c r="D204" s="17">
        <f t="shared" si="13"/>
        <v>0.15636500952450622</v>
      </c>
      <c r="E204" s="17">
        <f t="shared" si="14"/>
        <v>0.17230187593725194</v>
      </c>
      <c r="F204" s="17">
        <f t="shared" si="15"/>
        <v>0.35311624840228512</v>
      </c>
      <c r="G204" s="17">
        <f t="shared" si="16"/>
        <v>0.21554817561469394</v>
      </c>
      <c r="H204" s="17">
        <f t="shared" si="17"/>
        <v>0.10266869052126283</v>
      </c>
      <c r="I204" s="17"/>
      <c r="J204" s="17">
        <f t="shared" si="18"/>
        <v>1</v>
      </c>
      <c r="K204" s="17">
        <f t="shared" si="19"/>
        <v>0.15643662293108174</v>
      </c>
      <c r="L204" s="17">
        <f t="shared" si="20"/>
        <v>0.17288937843104837</v>
      </c>
      <c r="M204" s="17">
        <f t="shared" si="21"/>
        <v>0.3530556196936393</v>
      </c>
      <c r="N204" s="17">
        <f t="shared" si="22"/>
        <v>0.21480406183577844</v>
      </c>
      <c r="O204" s="17">
        <f t="shared" si="23"/>
        <v>0.10281431710845211</v>
      </c>
      <c r="P204" s="17"/>
      <c r="R204" s="29"/>
      <c r="S204" s="29"/>
      <c r="T204" s="29"/>
      <c r="U204" s="29"/>
      <c r="V204" s="29"/>
    </row>
    <row r="205" spans="1:22" x14ac:dyDescent="0.3">
      <c r="A205" s="8">
        <v>2019</v>
      </c>
      <c r="B205" s="8"/>
      <c r="C205" s="17">
        <f t="shared" si="12"/>
        <v>1</v>
      </c>
      <c r="D205" s="17">
        <f t="shared" si="13"/>
        <v>0.14337066159232037</v>
      </c>
      <c r="E205" s="17">
        <f t="shared" si="14"/>
        <v>0.15747964453174504</v>
      </c>
      <c r="F205" s="17">
        <f t="shared" si="15"/>
        <v>0.35268794156317324</v>
      </c>
      <c r="G205" s="17">
        <f t="shared" si="16"/>
        <v>0.2354063866271702</v>
      </c>
      <c r="H205" s="17">
        <f t="shared" si="17"/>
        <v>0.11105536568559118</v>
      </c>
      <c r="I205" s="17"/>
      <c r="J205" s="17">
        <f t="shared" si="18"/>
        <v>1</v>
      </c>
      <c r="K205" s="17">
        <f t="shared" si="19"/>
        <v>0.1427192470376174</v>
      </c>
      <c r="L205" s="17">
        <f t="shared" si="20"/>
        <v>0.15738614833001413</v>
      </c>
      <c r="M205" s="17">
        <f t="shared" si="21"/>
        <v>0.35371062454203755</v>
      </c>
      <c r="N205" s="17">
        <f t="shared" si="22"/>
        <v>0.23505657552574319</v>
      </c>
      <c r="O205" s="17">
        <f t="shared" si="23"/>
        <v>0.11112740456458771</v>
      </c>
      <c r="P205" s="17"/>
      <c r="R205" s="29"/>
      <c r="S205" s="29"/>
      <c r="T205" s="29"/>
      <c r="U205" s="29"/>
      <c r="V205" s="29"/>
    </row>
    <row r="206" spans="1:22" x14ac:dyDescent="0.3">
      <c r="A206" s="8"/>
      <c r="B206" s="17"/>
      <c r="C206" s="17"/>
      <c r="D206" s="17"/>
      <c r="E206" s="17"/>
      <c r="F206" s="17"/>
      <c r="G206" s="2"/>
      <c r="H206" s="17"/>
      <c r="I206" s="17"/>
      <c r="J206" s="17"/>
      <c r="K206" s="17"/>
      <c r="L206" s="17"/>
      <c r="N206" s="29"/>
      <c r="O206" s="29"/>
      <c r="P206" s="29"/>
      <c r="Q206" s="29"/>
      <c r="R206" s="29"/>
    </row>
    <row r="207" spans="1:22" ht="17.25" thickBot="1" x14ac:dyDescent="0.35">
      <c r="A207" s="8"/>
      <c r="B207" s="17"/>
      <c r="C207" s="17"/>
      <c r="D207" s="17"/>
      <c r="E207" s="17"/>
      <c r="F207" s="17"/>
      <c r="G207" s="2"/>
      <c r="H207" s="17"/>
      <c r="I207" s="17"/>
      <c r="J207" s="17"/>
      <c r="K207" s="17"/>
      <c r="L207" s="17"/>
      <c r="N207" s="29"/>
      <c r="O207" s="29"/>
      <c r="P207" s="29"/>
      <c r="Q207" s="29"/>
      <c r="R207" s="29"/>
    </row>
    <row r="208" spans="1:22" ht="17.25" thickBot="1" x14ac:dyDescent="0.35">
      <c r="A208" s="77"/>
      <c r="B208" s="153" t="s">
        <v>348</v>
      </c>
      <c r="C208" s="154"/>
      <c r="D208" s="154"/>
      <c r="E208" s="154"/>
      <c r="F208" s="154"/>
      <c r="G208" s="154"/>
      <c r="H208" s="154"/>
      <c r="I208" s="154"/>
      <c r="J208" s="154"/>
      <c r="K208" s="154"/>
      <c r="L208" s="154"/>
      <c r="M208" s="154"/>
      <c r="N208" s="154"/>
      <c r="O208" s="155"/>
    </row>
    <row r="209" spans="1:22" ht="17.25" thickBot="1" x14ac:dyDescent="0.35">
      <c r="B209" s="156" t="s">
        <v>3</v>
      </c>
      <c r="C209" s="157"/>
      <c r="D209" s="157"/>
      <c r="E209" s="157"/>
      <c r="F209" s="157"/>
      <c r="G209" s="157"/>
      <c r="H209" s="158"/>
      <c r="I209" s="156" t="s">
        <v>2</v>
      </c>
      <c r="J209" s="157"/>
      <c r="K209" s="157"/>
      <c r="L209" s="157"/>
      <c r="M209" s="157"/>
      <c r="N209" s="157"/>
      <c r="O209" s="158"/>
    </row>
    <row r="210" spans="1:22" ht="17.25" thickBot="1" x14ac:dyDescent="0.35">
      <c r="B210" s="65" t="s">
        <v>87</v>
      </c>
      <c r="C210" s="65" t="s">
        <v>381</v>
      </c>
      <c r="D210" s="65" t="s">
        <v>17</v>
      </c>
      <c r="E210" s="65" t="s">
        <v>18</v>
      </c>
      <c r="F210" s="65" t="s">
        <v>19</v>
      </c>
      <c r="G210" s="65" t="s">
        <v>20</v>
      </c>
      <c r="H210" s="65" t="s">
        <v>21</v>
      </c>
      <c r="I210" s="65" t="s">
        <v>87</v>
      </c>
      <c r="J210" s="65" t="s">
        <v>381</v>
      </c>
      <c r="K210" s="65" t="s">
        <v>17</v>
      </c>
      <c r="L210" s="65" t="s">
        <v>18</v>
      </c>
      <c r="M210" s="65" t="s">
        <v>19</v>
      </c>
      <c r="N210" s="65" t="s">
        <v>20</v>
      </c>
      <c r="O210" s="65" t="s">
        <v>21</v>
      </c>
    </row>
    <row r="211" spans="1:22" ht="17.25" thickBot="1" x14ac:dyDescent="0.35">
      <c r="A211" s="83" t="s">
        <v>22</v>
      </c>
      <c r="B211" s="83"/>
      <c r="C211" s="83"/>
      <c r="D211" s="83"/>
      <c r="E211" s="83"/>
      <c r="F211" s="83"/>
      <c r="G211" s="83"/>
      <c r="H211" s="83"/>
      <c r="I211" s="83"/>
      <c r="J211" s="83"/>
      <c r="K211" s="83"/>
      <c r="L211" s="83"/>
      <c r="M211" s="83"/>
      <c r="N211" s="83"/>
      <c r="O211" s="83"/>
      <c r="P211" s="17"/>
      <c r="R211" s="29"/>
      <c r="S211" s="29"/>
      <c r="T211" s="29"/>
      <c r="U211" s="29"/>
      <c r="V211" s="29"/>
    </row>
    <row r="212" spans="1:22" x14ac:dyDescent="0.3">
      <c r="A212" s="8">
        <v>2005</v>
      </c>
      <c r="B212" s="6">
        <v>253604076</v>
      </c>
      <c r="C212" s="7">
        <f>SUM(D212:H212)</f>
        <v>48120206</v>
      </c>
      <c r="D212" s="7">
        <v>7411365</v>
      </c>
      <c r="E212" s="7">
        <v>7511687</v>
      </c>
      <c r="F212" s="7">
        <v>15565149</v>
      </c>
      <c r="G212" s="7">
        <v>11662583</v>
      </c>
      <c r="H212" s="7">
        <v>5969422</v>
      </c>
      <c r="I212" s="6">
        <v>240994246</v>
      </c>
      <c r="J212" s="7">
        <f>SUM(K212:O212)</f>
        <v>50595657</v>
      </c>
      <c r="K212" s="7">
        <v>7812936</v>
      </c>
      <c r="L212" s="7">
        <v>7896307</v>
      </c>
      <c r="M212" s="7">
        <v>16376470</v>
      </c>
      <c r="N212" s="7">
        <v>12248837</v>
      </c>
      <c r="O212" s="7">
        <v>6261107</v>
      </c>
      <c r="P212" s="17"/>
      <c r="R212" s="29"/>
      <c r="S212" s="29"/>
      <c r="T212" s="29"/>
      <c r="U212" s="29"/>
      <c r="V212" s="29"/>
    </row>
    <row r="213" spans="1:22" x14ac:dyDescent="0.3">
      <c r="A213" s="8">
        <v>2010</v>
      </c>
      <c r="B213" s="6">
        <v>257670655</v>
      </c>
      <c r="C213" s="7">
        <f t="shared" ref="C213:C215" si="24">SUM(D213:H213)</f>
        <v>46728895</v>
      </c>
      <c r="D213" s="7">
        <v>7833146</v>
      </c>
      <c r="E213" s="7">
        <v>7626017</v>
      </c>
      <c r="F213" s="7">
        <v>15188597</v>
      </c>
      <c r="G213" s="7">
        <v>10495004</v>
      </c>
      <c r="H213" s="7">
        <v>5586131</v>
      </c>
      <c r="I213" s="6">
        <v>245499963</v>
      </c>
      <c r="J213" s="7">
        <f t="shared" ref="J213:J215" si="25">SUM(K213:O213)</f>
        <v>49170155</v>
      </c>
      <c r="K213" s="7">
        <v>8240457</v>
      </c>
      <c r="L213" s="7">
        <v>8029896</v>
      </c>
      <c r="M213" s="7">
        <v>15983212</v>
      </c>
      <c r="N213" s="7">
        <v>11048604</v>
      </c>
      <c r="O213" s="7">
        <v>5867986</v>
      </c>
      <c r="P213" s="17"/>
      <c r="R213" s="29"/>
      <c r="S213" s="29"/>
      <c r="T213" s="29"/>
      <c r="U213" s="29"/>
      <c r="V213" s="29"/>
    </row>
    <row r="214" spans="1:22" x14ac:dyDescent="0.3">
      <c r="A214" s="8">
        <v>2015</v>
      </c>
      <c r="B214" s="6">
        <v>260301222</v>
      </c>
      <c r="C214" s="7">
        <f t="shared" si="24"/>
        <v>46464882</v>
      </c>
      <c r="D214" s="7">
        <v>7488548</v>
      </c>
      <c r="E214" s="7">
        <v>7872561</v>
      </c>
      <c r="F214" s="7">
        <v>15588653</v>
      </c>
      <c r="G214" s="7">
        <v>10275994</v>
      </c>
      <c r="H214" s="7">
        <v>5239126</v>
      </c>
      <c r="I214" s="6">
        <v>248218983</v>
      </c>
      <c r="J214" s="7">
        <f t="shared" si="25"/>
        <v>48943055</v>
      </c>
      <c r="K214" s="7">
        <v>7892171</v>
      </c>
      <c r="L214" s="7">
        <v>8282179</v>
      </c>
      <c r="M214" s="7">
        <v>16411889</v>
      </c>
      <c r="N214" s="7">
        <v>10826287</v>
      </c>
      <c r="O214" s="7">
        <v>5530529</v>
      </c>
      <c r="P214" s="17"/>
      <c r="R214" s="29"/>
      <c r="S214" s="29"/>
      <c r="T214" s="29"/>
      <c r="U214" s="29"/>
      <c r="V214" s="29"/>
    </row>
    <row r="215" spans="1:22" x14ac:dyDescent="0.3">
      <c r="A215" s="8">
        <v>2018</v>
      </c>
      <c r="B215" s="23">
        <v>261832242</v>
      </c>
      <c r="C215" s="7">
        <f t="shared" si="24"/>
        <v>46596290</v>
      </c>
      <c r="D215" s="7">
        <v>7456650</v>
      </c>
      <c r="E215" s="7">
        <v>7647337</v>
      </c>
      <c r="F215" s="7">
        <v>15987988</v>
      </c>
      <c r="G215" s="7">
        <v>10288480</v>
      </c>
      <c r="H215" s="7">
        <v>5215835</v>
      </c>
      <c r="I215" s="23">
        <v>250546983</v>
      </c>
      <c r="J215" s="7">
        <f t="shared" si="25"/>
        <v>49151386</v>
      </c>
      <c r="K215" s="7">
        <v>7852498</v>
      </c>
      <c r="L215" s="7">
        <v>8060594</v>
      </c>
      <c r="M215" s="7">
        <v>16844023</v>
      </c>
      <c r="N215" s="7">
        <v>10853314</v>
      </c>
      <c r="O215" s="7">
        <v>5540957</v>
      </c>
      <c r="P215" s="17"/>
      <c r="R215" s="29"/>
      <c r="S215" s="29"/>
      <c r="T215" s="29"/>
      <c r="U215" s="29"/>
      <c r="V215" s="29"/>
    </row>
    <row r="216" spans="1:22" ht="17.25" thickBot="1" x14ac:dyDescent="0.35">
      <c r="A216" s="83" t="s">
        <v>25</v>
      </c>
      <c r="B216" s="83"/>
      <c r="C216" s="83"/>
      <c r="D216" s="83"/>
      <c r="E216" s="83"/>
      <c r="F216" s="83"/>
      <c r="G216" s="83"/>
      <c r="H216" s="83"/>
      <c r="I216" s="83"/>
      <c r="J216" s="83"/>
      <c r="K216" s="83"/>
      <c r="L216" s="83"/>
      <c r="M216" s="83"/>
      <c r="N216" s="83"/>
      <c r="O216" s="83"/>
      <c r="P216" s="17"/>
      <c r="R216" s="29"/>
      <c r="S216" s="29"/>
      <c r="T216" s="29"/>
      <c r="U216" s="29"/>
      <c r="V216" s="29"/>
    </row>
    <row r="217" spans="1:22" x14ac:dyDescent="0.3">
      <c r="A217" s="8">
        <v>2005</v>
      </c>
      <c r="B217" s="8"/>
      <c r="C217" s="17">
        <f>C212/C212</f>
        <v>1</v>
      </c>
      <c r="D217" s="17">
        <f>D212/(SUM(D212:H212))</f>
        <v>0.15401773217679077</v>
      </c>
      <c r="E217" s="17">
        <f>E212/SUM(D212:H212)</f>
        <v>0.15610255284443297</v>
      </c>
      <c r="F217" s="17">
        <f>F212/SUM(D212:H212)</f>
        <v>0.32346388957686506</v>
      </c>
      <c r="G217" s="17">
        <f>G212/SUM(D212:H212)</f>
        <v>0.24236353019768869</v>
      </c>
      <c r="H217" s="17">
        <f>H212/SUM(D212:H212)</f>
        <v>0.12405229520422252</v>
      </c>
      <c r="I217" s="17"/>
      <c r="J217" s="17">
        <f>J212/J212</f>
        <v>1</v>
      </c>
      <c r="K217" s="17">
        <f>K212/SUM(K212:O212)</f>
        <v>0.15441910360013705</v>
      </c>
      <c r="L217" s="17">
        <f>L212/SUM(K212:O212)</f>
        <v>0.15606689325133183</v>
      </c>
      <c r="M217" s="17">
        <f>M212/SUM(K212:O212)</f>
        <v>0.32367343307746749</v>
      </c>
      <c r="N217" s="17">
        <f>N212/SUM(K212:O212)</f>
        <v>0.2420926562926142</v>
      </c>
      <c r="O217" s="17">
        <f>O212/SUM(K212:O212)</f>
        <v>0.1237479137784494</v>
      </c>
      <c r="P217" s="17"/>
      <c r="R217" s="29"/>
      <c r="S217" s="29"/>
      <c r="T217" s="29"/>
      <c r="U217" s="29"/>
      <c r="V217" s="29"/>
    </row>
    <row r="218" spans="1:22" x14ac:dyDescent="0.3">
      <c r="A218" s="8">
        <v>2010</v>
      </c>
      <c r="B218" s="8"/>
      <c r="C218" s="17">
        <f t="shared" ref="C218:C220" si="26">C213/C213</f>
        <v>1</v>
      </c>
      <c r="D218" s="17">
        <f t="shared" ref="D218:D220" si="27">D213/(SUM(D213:H213))</f>
        <v>0.16762960048595199</v>
      </c>
      <c r="E218" s="17">
        <f t="shared" ref="E218:E220" si="28">E213/SUM(D213:H213)</f>
        <v>0.16319703258551266</v>
      </c>
      <c r="F218" s="17">
        <f t="shared" ref="F218:F220" si="29">F213/SUM(D213:H213)</f>
        <v>0.32503651113513382</v>
      </c>
      <c r="G218" s="17">
        <f t="shared" ref="G218:G220" si="30">G213/SUM(D213:H213)</f>
        <v>0.22459345550542123</v>
      </c>
      <c r="H218" s="17">
        <f t="shared" ref="H218:H220" si="31">H213/SUM(D213:H213)</f>
        <v>0.11954340028798027</v>
      </c>
      <c r="I218" s="17"/>
      <c r="J218" s="17">
        <f t="shared" ref="J218:J220" si="32">J213/J213</f>
        <v>1</v>
      </c>
      <c r="K218" s="17">
        <f t="shared" ref="K218:K220" si="33">K213/SUM(K213:O213)</f>
        <v>0.16759062484143075</v>
      </c>
      <c r="L218" s="17">
        <f t="shared" ref="L218:L220" si="34">L213/SUM(K213:O213)</f>
        <v>0.16330833205630529</v>
      </c>
      <c r="M218" s="17">
        <f t="shared" ref="M218:M220" si="35">M213/SUM(K213:O213)</f>
        <v>0.32505921529025078</v>
      </c>
      <c r="N218" s="17">
        <f t="shared" ref="N218:N220" si="36">N213/SUM(K213:O213)</f>
        <v>0.22470142711569652</v>
      </c>
      <c r="O218" s="17">
        <f t="shared" ref="O218:O220" si="37">O213/SUM(K213:O213)</f>
        <v>0.1193404006963167</v>
      </c>
      <c r="P218" s="17"/>
      <c r="R218" s="29"/>
      <c r="S218" s="29"/>
      <c r="T218" s="29"/>
      <c r="U218" s="29"/>
      <c r="V218" s="29"/>
    </row>
    <row r="219" spans="1:22" x14ac:dyDescent="0.3">
      <c r="A219" s="8">
        <v>2015</v>
      </c>
      <c r="B219" s="8"/>
      <c r="C219" s="17">
        <f t="shared" si="26"/>
        <v>1</v>
      </c>
      <c r="D219" s="17">
        <f t="shared" si="27"/>
        <v>0.16116575955148235</v>
      </c>
      <c r="E219" s="17">
        <f t="shared" si="28"/>
        <v>0.16943034526591502</v>
      </c>
      <c r="F219" s="17">
        <f t="shared" si="29"/>
        <v>0.33549322260196424</v>
      </c>
      <c r="G219" s="17">
        <f t="shared" si="30"/>
        <v>0.22115614110458734</v>
      </c>
      <c r="H219" s="17">
        <f t="shared" si="31"/>
        <v>0.11275453147605109</v>
      </c>
      <c r="I219" s="17"/>
      <c r="J219" s="17">
        <f t="shared" si="32"/>
        <v>1</v>
      </c>
      <c r="K219" s="17">
        <f t="shared" si="33"/>
        <v>0.16125211227619526</v>
      </c>
      <c r="L219" s="17">
        <f t="shared" si="34"/>
        <v>0.16922071987537354</v>
      </c>
      <c r="M219" s="17">
        <f t="shared" si="35"/>
        <v>0.33532620716054606</v>
      </c>
      <c r="N219" s="17">
        <f t="shared" si="36"/>
        <v>0.22120170062943559</v>
      </c>
      <c r="O219" s="17">
        <f t="shared" si="37"/>
        <v>0.11299926005844955</v>
      </c>
      <c r="P219" s="17"/>
      <c r="R219" s="29"/>
      <c r="S219" s="29"/>
      <c r="T219" s="29"/>
      <c r="U219" s="29"/>
      <c r="V219" s="29"/>
    </row>
    <row r="220" spans="1:22" x14ac:dyDescent="0.3">
      <c r="A220" s="8">
        <v>2018</v>
      </c>
      <c r="B220" s="8"/>
      <c r="C220" s="17">
        <f t="shared" si="26"/>
        <v>1</v>
      </c>
      <c r="D220" s="17">
        <f t="shared" si="27"/>
        <v>0.16002668882007559</v>
      </c>
      <c r="E220" s="17">
        <f t="shared" si="28"/>
        <v>0.1641190103332261</v>
      </c>
      <c r="F220" s="17">
        <f t="shared" si="29"/>
        <v>0.34311718808514585</v>
      </c>
      <c r="G220" s="17">
        <f t="shared" si="30"/>
        <v>0.22080041136322226</v>
      </c>
      <c r="H220" s="17">
        <f t="shared" si="31"/>
        <v>0.11193670139833022</v>
      </c>
      <c r="I220" s="17"/>
      <c r="J220" s="17">
        <f t="shared" si="32"/>
        <v>1</v>
      </c>
      <c r="K220" s="17">
        <f t="shared" si="33"/>
        <v>0.15976147651258502</v>
      </c>
      <c r="L220" s="17">
        <f t="shared" si="34"/>
        <v>0.16399525335867438</v>
      </c>
      <c r="M220" s="17">
        <f t="shared" si="35"/>
        <v>0.34269680614906772</v>
      </c>
      <c r="N220" s="17">
        <f t="shared" si="36"/>
        <v>0.22081399698474424</v>
      </c>
      <c r="O220" s="17">
        <f t="shared" si="37"/>
        <v>0.11273246699492868</v>
      </c>
      <c r="P220" s="17"/>
      <c r="R220" s="29"/>
      <c r="S220" s="29"/>
      <c r="T220" s="29"/>
      <c r="U220" s="29"/>
      <c r="V220" s="29"/>
    </row>
    <row r="221" spans="1:22" x14ac:dyDescent="0.3">
      <c r="A221" s="8"/>
      <c r="B221" s="17"/>
      <c r="C221" s="17"/>
      <c r="D221" s="17"/>
      <c r="E221" s="17"/>
      <c r="F221" s="17"/>
      <c r="G221" s="17"/>
      <c r="H221" s="17"/>
      <c r="I221" s="17"/>
      <c r="J221" s="17"/>
      <c r="K221" s="17"/>
      <c r="L221" s="17"/>
      <c r="N221" s="29"/>
      <c r="O221" s="29"/>
      <c r="P221" s="29"/>
      <c r="Q221" s="29"/>
      <c r="R221" s="29"/>
    </row>
    <row r="222" spans="1:22" x14ac:dyDescent="0.3">
      <c r="A222" s="8"/>
      <c r="C222" s="17"/>
      <c r="D222" s="17"/>
      <c r="E222" s="17"/>
      <c r="F222" s="17"/>
      <c r="G222" s="17"/>
      <c r="H222" s="17"/>
      <c r="I222" s="17"/>
      <c r="J222" s="17"/>
      <c r="K222" s="17"/>
      <c r="L222" s="17"/>
      <c r="N222" s="29"/>
      <c r="O222" s="29"/>
      <c r="P222" s="29"/>
      <c r="Q222" s="29"/>
      <c r="R222" s="29"/>
    </row>
    <row r="223" spans="1:22" ht="17.25" thickBot="1" x14ac:dyDescent="0.35">
      <c r="A223" s="8"/>
      <c r="B223" s="85" t="s">
        <v>382</v>
      </c>
      <c r="C223" s="17"/>
      <c r="D223" s="17"/>
      <c r="E223" s="17"/>
      <c r="F223" s="17"/>
      <c r="G223" s="17"/>
      <c r="H223" s="17"/>
      <c r="I223" s="17"/>
      <c r="J223" s="17"/>
      <c r="K223" s="17"/>
      <c r="L223" s="17"/>
      <c r="N223" s="29"/>
      <c r="O223" s="29"/>
      <c r="P223" s="29"/>
      <c r="Q223" s="29"/>
      <c r="R223" s="29"/>
    </row>
    <row r="224" spans="1:22" ht="17.25" thickBot="1" x14ac:dyDescent="0.35">
      <c r="B224" s="156" t="s">
        <v>5</v>
      </c>
      <c r="C224" s="158"/>
      <c r="D224" s="156" t="s">
        <v>4</v>
      </c>
      <c r="E224" s="158"/>
      <c r="F224" s="156" t="s">
        <v>56</v>
      </c>
      <c r="G224" s="158"/>
      <c r="H224" s="17"/>
      <c r="I224" s="17"/>
      <c r="J224" s="17"/>
      <c r="K224" s="17"/>
      <c r="L224" s="17"/>
      <c r="N224" s="29"/>
      <c r="O224" s="29"/>
      <c r="P224" s="29"/>
      <c r="Q224" s="29"/>
      <c r="R224" s="29"/>
    </row>
    <row r="225" spans="1:18" ht="17.25" thickBot="1" x14ac:dyDescent="0.35">
      <c r="B225" s="58" t="s">
        <v>3</v>
      </c>
      <c r="C225" s="58" t="s">
        <v>2</v>
      </c>
      <c r="D225" s="58" t="s">
        <v>3</v>
      </c>
      <c r="E225" s="58" t="s">
        <v>2</v>
      </c>
      <c r="F225" s="58" t="s">
        <v>3</v>
      </c>
      <c r="G225" s="58" t="s">
        <v>2</v>
      </c>
      <c r="H225" s="17"/>
      <c r="I225" s="17"/>
      <c r="J225" s="17"/>
      <c r="K225" s="17"/>
      <c r="L225" s="17"/>
      <c r="N225" s="29"/>
      <c r="O225" s="29"/>
      <c r="P225" s="29"/>
      <c r="Q225" s="29"/>
      <c r="R225" s="29"/>
    </row>
    <row r="226" spans="1:18" x14ac:dyDescent="0.3">
      <c r="A226" s="8">
        <v>2005</v>
      </c>
      <c r="B226" s="19">
        <f>C182/B182</f>
        <v>0.1415145726269593</v>
      </c>
      <c r="C226" s="19">
        <f>J182/I182</f>
        <v>0.1675219877076542</v>
      </c>
      <c r="D226" s="19">
        <f>C197/B197</f>
        <v>0.16580223069492142</v>
      </c>
      <c r="E226" s="19">
        <f>J197/I197</f>
        <v>0.17970807317191981</v>
      </c>
      <c r="F226" s="19">
        <f>C212/B212</f>
        <v>0.18974539667887672</v>
      </c>
      <c r="G226" s="19">
        <f>J212/I212</f>
        <v>0.20994549803483689</v>
      </c>
      <c r="H226" s="17"/>
      <c r="I226" s="17"/>
      <c r="J226" s="17"/>
      <c r="K226" s="17"/>
      <c r="L226" s="17"/>
      <c r="N226" s="29"/>
      <c r="O226" s="29"/>
      <c r="P226" s="29"/>
      <c r="Q226" s="29"/>
      <c r="R226" s="29"/>
    </row>
    <row r="227" spans="1:18" x14ac:dyDescent="0.3">
      <c r="A227" s="8">
        <v>2010</v>
      </c>
      <c r="B227" s="19">
        <f t="shared" ref="B227:B229" si="38">C183/B183</f>
        <v>0.14655025850656914</v>
      </c>
      <c r="C227" s="19">
        <f t="shared" ref="C227:C229" si="39">J183/I183</f>
        <v>0.17345909005195431</v>
      </c>
      <c r="D227" s="19">
        <f t="shared" ref="D227:D229" si="40">C198/B198</f>
        <v>0.16852998334177074</v>
      </c>
      <c r="E227" s="19">
        <f t="shared" ref="E227:E229" si="41">J198/I198</f>
        <v>0.18311634045797878</v>
      </c>
      <c r="F227" s="19">
        <f t="shared" ref="F227:F229" si="42">C213/B213</f>
        <v>0.18135124855408932</v>
      </c>
      <c r="G227" s="19">
        <f t="shared" ref="G227:G229" si="43">J213/I213</f>
        <v>0.20028579393309318</v>
      </c>
      <c r="H227" s="17"/>
      <c r="I227" s="17"/>
      <c r="J227" s="17"/>
      <c r="K227" s="17"/>
      <c r="L227" s="17"/>
      <c r="N227" s="29"/>
      <c r="O227" s="29"/>
      <c r="P227" s="29"/>
      <c r="Q227" s="29"/>
      <c r="R227" s="29"/>
    </row>
    <row r="228" spans="1:18" x14ac:dyDescent="0.3">
      <c r="A228" s="8">
        <v>2015</v>
      </c>
      <c r="B228" s="19">
        <f t="shared" si="38"/>
        <v>0.14724210982077968</v>
      </c>
      <c r="C228" s="19">
        <f t="shared" si="39"/>
        <v>0.17735624542567183</v>
      </c>
      <c r="D228" s="19">
        <f t="shared" si="40"/>
        <v>0.1704897687069086</v>
      </c>
      <c r="E228" s="19">
        <f t="shared" si="41"/>
        <v>0.18787876987466745</v>
      </c>
      <c r="F228" s="19">
        <f t="shared" si="42"/>
        <v>0.17850427916930794</v>
      </c>
      <c r="G228" s="19">
        <f t="shared" si="43"/>
        <v>0.19717692179892624</v>
      </c>
      <c r="H228" s="17"/>
      <c r="I228" s="17"/>
      <c r="J228" s="17"/>
      <c r="K228" s="17"/>
      <c r="L228" s="17"/>
      <c r="N228" s="29"/>
      <c r="O228" s="29"/>
      <c r="P228" s="29"/>
      <c r="Q228" s="29"/>
      <c r="R228" s="29"/>
    </row>
    <row r="229" spans="1:18" x14ac:dyDescent="0.3">
      <c r="A229" s="8">
        <v>2019</v>
      </c>
      <c r="B229" s="19">
        <f t="shared" si="38"/>
        <v>0.14573822161052891</v>
      </c>
      <c r="C229" s="19">
        <f t="shared" si="39"/>
        <v>0.17504882732198668</v>
      </c>
      <c r="D229" s="19">
        <f t="shared" si="40"/>
        <v>0.16845518095979867</v>
      </c>
      <c r="E229" s="19">
        <f t="shared" si="41"/>
        <v>0.18644753929577212</v>
      </c>
      <c r="F229" s="19">
        <f t="shared" si="42"/>
        <v>0.17796238402144529</v>
      </c>
      <c r="G229" s="19">
        <f t="shared" si="43"/>
        <v>0.19617632354407558</v>
      </c>
      <c r="H229" s="17"/>
      <c r="I229" s="17"/>
      <c r="J229" s="17"/>
      <c r="K229" s="17"/>
      <c r="L229" s="17"/>
      <c r="N229" s="29"/>
      <c r="O229" s="29"/>
      <c r="P229" s="29"/>
      <c r="Q229" s="29"/>
      <c r="R229" s="29"/>
    </row>
    <row r="230" spans="1:18" x14ac:dyDescent="0.3">
      <c r="A230" s="8"/>
      <c r="B230" s="17"/>
      <c r="C230" s="17"/>
      <c r="D230" s="17"/>
      <c r="E230" s="17"/>
      <c r="F230" s="17"/>
      <c r="G230" s="17"/>
      <c r="H230" s="17"/>
      <c r="I230" s="17"/>
      <c r="J230" s="17"/>
      <c r="K230" s="17"/>
      <c r="L230" s="17"/>
      <c r="N230" s="29"/>
      <c r="O230" s="29"/>
      <c r="P230" s="29"/>
      <c r="Q230" s="29"/>
      <c r="R230" s="29"/>
    </row>
    <row r="231" spans="1:18" x14ac:dyDescent="0.3">
      <c r="A231" s="8"/>
      <c r="B231" s="17"/>
      <c r="C231" s="17"/>
      <c r="D231" s="17"/>
      <c r="E231" s="17"/>
      <c r="F231" s="17"/>
      <c r="G231" s="17"/>
      <c r="H231" s="17"/>
      <c r="I231" s="17"/>
      <c r="J231" s="17"/>
      <c r="K231" s="17"/>
      <c r="L231" s="17"/>
      <c r="N231" s="29"/>
      <c r="O231" s="29"/>
      <c r="P231" s="29"/>
      <c r="Q231" s="29"/>
      <c r="R231" s="29"/>
    </row>
    <row r="232" spans="1:18" ht="17.25" thickBot="1" x14ac:dyDescent="0.35">
      <c r="A232" s="8"/>
      <c r="B232" s="17"/>
      <c r="C232" s="17"/>
      <c r="D232" s="17"/>
      <c r="E232" s="17"/>
      <c r="F232" s="17"/>
      <c r="G232" s="17"/>
      <c r="H232" s="17"/>
      <c r="I232" s="17"/>
      <c r="J232" s="17"/>
      <c r="K232" s="17"/>
      <c r="L232" s="17"/>
      <c r="N232" s="29"/>
      <c r="O232" s="29"/>
      <c r="P232" s="29"/>
      <c r="Q232" s="29"/>
      <c r="R232" s="29"/>
    </row>
    <row r="233" spans="1:18" ht="17.25" thickBot="1" x14ac:dyDescent="0.35">
      <c r="A233" s="8"/>
      <c r="B233" s="17"/>
      <c r="C233" s="17"/>
      <c r="D233" s="17"/>
      <c r="E233" s="17"/>
      <c r="F233" s="17"/>
      <c r="G233" s="17"/>
      <c r="H233" s="58" t="s">
        <v>3</v>
      </c>
      <c r="I233" s="58" t="s">
        <v>2</v>
      </c>
      <c r="J233" s="17"/>
      <c r="K233" s="17"/>
      <c r="L233" s="17"/>
      <c r="N233" s="29"/>
      <c r="O233" s="29"/>
      <c r="P233" s="29"/>
      <c r="Q233" s="29"/>
      <c r="R233" s="29"/>
    </row>
    <row r="234" spans="1:18" x14ac:dyDescent="0.3">
      <c r="A234" s="8"/>
      <c r="B234" s="17"/>
      <c r="C234" s="17"/>
      <c r="D234" s="17"/>
      <c r="E234" s="17"/>
      <c r="F234" s="17"/>
      <c r="G234" s="17" t="s">
        <v>5</v>
      </c>
      <c r="H234" s="17">
        <v>0.14573822161052891</v>
      </c>
      <c r="I234" s="17">
        <v>0.17504882732198668</v>
      </c>
      <c r="J234" s="17"/>
      <c r="K234" s="17"/>
      <c r="L234" s="17"/>
      <c r="N234" s="29"/>
      <c r="O234" s="29"/>
      <c r="P234" s="29"/>
      <c r="Q234" s="29"/>
      <c r="R234" s="29"/>
    </row>
    <row r="235" spans="1:18" x14ac:dyDescent="0.3">
      <c r="A235" s="8"/>
      <c r="B235" s="17"/>
      <c r="C235" s="17"/>
      <c r="D235" s="17"/>
      <c r="E235" s="17"/>
      <c r="F235" s="17"/>
      <c r="G235" s="17" t="s">
        <v>4</v>
      </c>
      <c r="H235" s="17">
        <v>0.16845518095979867</v>
      </c>
      <c r="I235" s="17">
        <v>0.18644753929577212</v>
      </c>
      <c r="J235" s="17"/>
      <c r="K235" s="17"/>
      <c r="L235" s="17"/>
      <c r="N235" s="29"/>
      <c r="O235" s="29"/>
      <c r="P235" s="29"/>
      <c r="Q235" s="29"/>
      <c r="R235" s="29"/>
    </row>
    <row r="236" spans="1:18" x14ac:dyDescent="0.3">
      <c r="A236" s="8"/>
      <c r="B236" s="17"/>
      <c r="C236" s="17"/>
      <c r="D236" s="17"/>
      <c r="E236" s="17"/>
      <c r="F236" s="17"/>
      <c r="G236" s="17" t="s">
        <v>56</v>
      </c>
      <c r="H236" s="17">
        <v>0.17796238402144529</v>
      </c>
      <c r="I236" s="17">
        <v>0.19617632354407558</v>
      </c>
      <c r="J236" s="17"/>
      <c r="K236" s="17"/>
      <c r="L236" s="17"/>
      <c r="N236" s="29"/>
      <c r="O236" s="29"/>
      <c r="P236" s="29"/>
      <c r="Q236" s="29"/>
      <c r="R236" s="29"/>
    </row>
    <row r="237" spans="1:18" x14ac:dyDescent="0.3">
      <c r="A237" s="8"/>
      <c r="B237" s="17"/>
      <c r="C237" s="17"/>
      <c r="D237" s="17"/>
      <c r="E237" s="17"/>
      <c r="F237" s="17"/>
      <c r="G237" s="17"/>
      <c r="H237" s="17"/>
      <c r="I237" s="17"/>
      <c r="J237" s="17"/>
      <c r="K237" s="17"/>
      <c r="L237" s="17"/>
      <c r="N237" s="29"/>
      <c r="O237" s="29"/>
      <c r="P237" s="29"/>
      <c r="Q237" s="29"/>
      <c r="R237" s="29"/>
    </row>
    <row r="238" spans="1:18" x14ac:dyDescent="0.3">
      <c r="A238" s="8"/>
      <c r="B238" s="17"/>
      <c r="C238" s="17"/>
      <c r="D238" s="17"/>
      <c r="E238" s="17"/>
      <c r="F238" s="17"/>
      <c r="G238" s="17"/>
      <c r="H238" s="17"/>
      <c r="I238" s="17"/>
      <c r="J238" s="17"/>
      <c r="K238" s="17"/>
      <c r="L238" s="17"/>
      <c r="N238" s="29"/>
      <c r="O238" s="29"/>
      <c r="P238" s="29"/>
      <c r="Q238" s="29"/>
      <c r="R238" s="29"/>
    </row>
    <row r="239" spans="1:18" x14ac:dyDescent="0.3">
      <c r="A239" s="8"/>
      <c r="B239" s="17"/>
      <c r="C239" s="17"/>
      <c r="D239" s="17"/>
      <c r="E239" s="17"/>
      <c r="F239" s="17"/>
      <c r="G239" s="17"/>
      <c r="H239" s="17"/>
      <c r="I239" s="17"/>
      <c r="J239" s="17"/>
      <c r="K239" s="17"/>
      <c r="L239" s="17"/>
      <c r="N239" s="29"/>
      <c r="O239" s="29"/>
      <c r="P239" s="29"/>
      <c r="Q239" s="29"/>
      <c r="R239" s="29"/>
    </row>
    <row r="240" spans="1:18" x14ac:dyDescent="0.3">
      <c r="A240" s="8"/>
      <c r="B240" s="17"/>
      <c r="C240" s="17"/>
      <c r="D240" s="17"/>
      <c r="E240" s="17"/>
      <c r="F240" s="17"/>
      <c r="G240" s="17"/>
      <c r="H240" s="17"/>
      <c r="I240" s="17"/>
      <c r="J240" s="17"/>
      <c r="K240" s="17"/>
      <c r="L240" s="17"/>
      <c r="N240" s="29"/>
      <c r="O240" s="29"/>
      <c r="P240" s="29"/>
      <c r="Q240" s="29"/>
      <c r="R240" s="29"/>
    </row>
    <row r="241" spans="1:18" x14ac:dyDescent="0.3">
      <c r="A241" s="8"/>
      <c r="B241" s="17"/>
      <c r="C241" s="17"/>
      <c r="D241" s="17"/>
      <c r="E241" s="17"/>
      <c r="F241" s="17"/>
      <c r="G241" s="17"/>
      <c r="H241" s="17"/>
      <c r="I241" s="17"/>
      <c r="J241" s="17"/>
      <c r="K241" s="17"/>
      <c r="L241" s="17"/>
      <c r="N241" s="29"/>
      <c r="O241" s="29"/>
      <c r="P241" s="29"/>
      <c r="Q241" s="29"/>
      <c r="R241" s="29"/>
    </row>
    <row r="242" spans="1:18" x14ac:dyDescent="0.3">
      <c r="A242" s="8"/>
      <c r="B242" s="17"/>
      <c r="C242" s="17"/>
      <c r="D242" s="17"/>
      <c r="E242" s="17"/>
      <c r="F242" s="17"/>
      <c r="G242" s="17"/>
      <c r="H242" s="17"/>
      <c r="I242" s="17"/>
      <c r="J242" s="17"/>
      <c r="K242" s="17"/>
      <c r="L242" s="17"/>
      <c r="N242" s="29"/>
      <c r="O242" s="29"/>
      <c r="P242" s="29"/>
      <c r="Q242" s="29"/>
      <c r="R242" s="29"/>
    </row>
    <row r="243" spans="1:18" x14ac:dyDescent="0.3">
      <c r="A243" s="8"/>
      <c r="B243" s="17"/>
      <c r="C243" s="17"/>
      <c r="D243" s="17"/>
      <c r="E243" s="17"/>
      <c r="F243" s="17"/>
      <c r="G243" s="17"/>
      <c r="H243" s="17"/>
      <c r="I243" s="17"/>
      <c r="J243" s="17"/>
      <c r="K243" s="17"/>
      <c r="L243" s="17"/>
      <c r="N243" s="29"/>
      <c r="O243" s="29"/>
      <c r="P243" s="29"/>
      <c r="Q243" s="29"/>
      <c r="R243" s="29"/>
    </row>
    <row r="244" spans="1:18" x14ac:dyDescent="0.3">
      <c r="A244" s="8"/>
      <c r="B244" s="17"/>
      <c r="C244" s="17"/>
      <c r="D244" s="17"/>
      <c r="E244" s="17"/>
      <c r="F244" s="17"/>
      <c r="G244" s="17"/>
      <c r="H244" s="17"/>
      <c r="I244" s="17"/>
      <c r="J244" s="17"/>
      <c r="K244" s="17"/>
      <c r="L244" s="17"/>
      <c r="N244" s="29"/>
      <c r="O244" s="29"/>
      <c r="P244" s="29"/>
      <c r="Q244" s="29"/>
      <c r="R244" s="29"/>
    </row>
    <row r="245" spans="1:18" x14ac:dyDescent="0.3">
      <c r="A245" s="8"/>
      <c r="B245" s="17"/>
      <c r="C245" s="17"/>
      <c r="D245" s="17"/>
      <c r="E245" s="17"/>
      <c r="F245" s="17"/>
      <c r="G245" s="17"/>
      <c r="H245" s="17"/>
      <c r="I245" s="17"/>
      <c r="J245" s="17"/>
      <c r="K245" s="17"/>
      <c r="L245" s="17"/>
      <c r="N245" s="29"/>
      <c r="O245" s="29"/>
      <c r="P245" s="29"/>
      <c r="Q245" s="29"/>
      <c r="R245" s="29"/>
    </row>
    <row r="246" spans="1:18" x14ac:dyDescent="0.3">
      <c r="A246" s="8"/>
      <c r="B246" s="17"/>
      <c r="C246" s="17"/>
      <c r="D246" s="17"/>
      <c r="E246" s="17"/>
      <c r="F246" s="17"/>
      <c r="G246" s="17"/>
      <c r="H246" s="17"/>
      <c r="I246" s="17"/>
      <c r="J246" s="17"/>
      <c r="K246" s="17"/>
      <c r="L246" s="17"/>
      <c r="N246" s="29"/>
      <c r="O246" s="29"/>
      <c r="P246" s="29"/>
      <c r="Q246" s="29"/>
      <c r="R246" s="29"/>
    </row>
    <row r="247" spans="1:18" x14ac:dyDescent="0.3">
      <c r="A247" s="5" t="s">
        <v>71</v>
      </c>
      <c r="C247" s="79"/>
      <c r="D247" s="79"/>
      <c r="E247" s="79"/>
    </row>
    <row r="248" spans="1:18" x14ac:dyDescent="0.3">
      <c r="A248" s="5" t="s">
        <v>140</v>
      </c>
    </row>
    <row r="249" spans="1:18" x14ac:dyDescent="0.3">
      <c r="A249" s="38" t="s">
        <v>142</v>
      </c>
    </row>
    <row r="250" spans="1:18" x14ac:dyDescent="0.3">
      <c r="A250" s="38"/>
    </row>
    <row r="251" spans="1:18" x14ac:dyDescent="0.3">
      <c r="A251" s="12" t="s">
        <v>126</v>
      </c>
      <c r="B251" s="12" t="s">
        <v>79</v>
      </c>
      <c r="C251" s="12"/>
      <c r="D251" s="12"/>
      <c r="E251" s="12"/>
      <c r="F251" s="12"/>
      <c r="G251" s="12"/>
      <c r="H251" s="12"/>
      <c r="I251" s="12"/>
      <c r="J251" s="12"/>
      <c r="K251" s="12"/>
      <c r="L251" s="12"/>
      <c r="M251" s="12"/>
      <c r="N251" s="12"/>
    </row>
    <row r="252" spans="1:18" x14ac:dyDescent="0.3">
      <c r="A252" s="11" t="s">
        <v>27</v>
      </c>
      <c r="M252" s="151" t="s">
        <v>347</v>
      </c>
      <c r="N252" s="152"/>
    </row>
    <row r="253" spans="1:18" x14ac:dyDescent="0.3">
      <c r="H253" s="81"/>
      <c r="I253" s="81"/>
    </row>
    <row r="254" spans="1:18" ht="17.25" thickBot="1" x14ac:dyDescent="0.35">
      <c r="B254" s="4" t="s">
        <v>22</v>
      </c>
      <c r="H254" s="81"/>
      <c r="I254" s="81"/>
    </row>
    <row r="255" spans="1:18" ht="17.25" thickBot="1" x14ac:dyDescent="0.35">
      <c r="A255" s="11"/>
      <c r="B255" s="159" t="s">
        <v>5</v>
      </c>
      <c r="C255" s="160"/>
      <c r="D255" s="160"/>
      <c r="E255" s="161"/>
      <c r="F255" s="159" t="s">
        <v>4</v>
      </c>
      <c r="G255" s="160"/>
      <c r="H255" s="160"/>
      <c r="I255" s="161"/>
      <c r="J255" s="159" t="s">
        <v>348</v>
      </c>
      <c r="K255" s="160"/>
      <c r="L255" s="160"/>
      <c r="M255" s="161"/>
    </row>
    <row r="256" spans="1:18" ht="17.25" thickBot="1" x14ac:dyDescent="0.35">
      <c r="B256" s="164" t="s">
        <v>3</v>
      </c>
      <c r="C256" s="165"/>
      <c r="D256" s="164" t="s">
        <v>2</v>
      </c>
      <c r="E256" s="165"/>
      <c r="F256" s="164" t="s">
        <v>3</v>
      </c>
      <c r="G256" s="165"/>
      <c r="H256" s="164" t="s">
        <v>2</v>
      </c>
      <c r="I256" s="165"/>
      <c r="J256" s="164" t="s">
        <v>3</v>
      </c>
      <c r="K256" s="165"/>
      <c r="L256" s="164" t="s">
        <v>2</v>
      </c>
      <c r="M256" s="165"/>
    </row>
    <row r="257" spans="1:13" ht="17.25" thickBot="1" x14ac:dyDescent="0.35">
      <c r="B257" s="65" t="s">
        <v>28</v>
      </c>
      <c r="C257" s="65" t="s">
        <v>23</v>
      </c>
      <c r="D257" s="65" t="s">
        <v>28</v>
      </c>
      <c r="E257" s="65" t="s">
        <v>24</v>
      </c>
      <c r="F257" s="65" t="s">
        <v>28</v>
      </c>
      <c r="G257" s="65" t="s">
        <v>23</v>
      </c>
      <c r="H257" s="65" t="s">
        <v>28</v>
      </c>
      <c r="I257" s="65" t="s">
        <v>24</v>
      </c>
      <c r="J257" s="65" t="s">
        <v>28</v>
      </c>
      <c r="K257" s="65" t="s">
        <v>23</v>
      </c>
      <c r="L257" s="65" t="s">
        <v>28</v>
      </c>
      <c r="M257" s="65" t="s">
        <v>24</v>
      </c>
    </row>
    <row r="258" spans="1:13" x14ac:dyDescent="0.3">
      <c r="A258" s="8">
        <v>2005</v>
      </c>
      <c r="B258" s="9">
        <v>295731</v>
      </c>
      <c r="C258" s="9">
        <v>1678633</v>
      </c>
      <c r="D258" s="9">
        <v>298414</v>
      </c>
      <c r="E258" s="9">
        <v>1488791</v>
      </c>
      <c r="F258" s="6">
        <v>4193369</v>
      </c>
      <c r="G258" s="6">
        <v>22327661</v>
      </c>
      <c r="H258" s="6">
        <v>4440700</v>
      </c>
      <c r="I258" s="6">
        <v>21780869</v>
      </c>
      <c r="J258" s="6">
        <v>44755903</v>
      </c>
      <c r="K258" s="6">
        <v>253604076</v>
      </c>
      <c r="L258" s="6">
        <v>46198705</v>
      </c>
      <c r="M258" s="6">
        <v>240994246</v>
      </c>
    </row>
    <row r="259" spans="1:13" x14ac:dyDescent="0.3">
      <c r="A259" s="8">
        <v>2010</v>
      </c>
      <c r="B259" s="9">
        <v>270423</v>
      </c>
      <c r="C259" s="9">
        <v>1739775</v>
      </c>
      <c r="D259" s="9">
        <v>266270</v>
      </c>
      <c r="E259" s="9">
        <v>1544335</v>
      </c>
      <c r="F259" s="6">
        <v>3856396</v>
      </c>
      <c r="G259" s="6">
        <v>23794846</v>
      </c>
      <c r="H259" s="6">
        <v>4038388</v>
      </c>
      <c r="I259" s="6">
        <v>23226185</v>
      </c>
      <c r="J259" s="6">
        <v>43433923</v>
      </c>
      <c r="K259" s="6">
        <v>257670655</v>
      </c>
      <c r="L259" s="6">
        <v>44782205</v>
      </c>
      <c r="M259" s="6">
        <v>245499963</v>
      </c>
    </row>
    <row r="260" spans="1:13" x14ac:dyDescent="0.3">
      <c r="A260" s="8">
        <v>2015</v>
      </c>
      <c r="B260" s="9">
        <v>224831</v>
      </c>
      <c r="C260" s="9">
        <v>1680522</v>
      </c>
      <c r="D260" s="9">
        <v>216484</v>
      </c>
      <c r="E260" s="9">
        <v>1461469</v>
      </c>
      <c r="F260" s="6">
        <v>3287261</v>
      </c>
      <c r="G260" s="6">
        <v>23733999</v>
      </c>
      <c r="H260" s="6">
        <v>3385337</v>
      </c>
      <c r="I260" s="6">
        <v>22890383</v>
      </c>
      <c r="J260" s="6">
        <v>41033681</v>
      </c>
      <c r="K260" s="6">
        <v>260301222</v>
      </c>
      <c r="L260" s="6">
        <v>42609078</v>
      </c>
      <c r="M260" s="6">
        <v>248218983</v>
      </c>
    </row>
    <row r="261" spans="1:13" x14ac:dyDescent="0.3">
      <c r="A261" s="8">
        <v>2019</v>
      </c>
      <c r="B261" s="9">
        <v>246859</v>
      </c>
      <c r="C261" s="9">
        <v>1744948</v>
      </c>
      <c r="D261" s="9">
        <v>236548</v>
      </c>
      <c r="E261" s="9">
        <v>1521178</v>
      </c>
      <c r="F261" s="6">
        <v>3266101</v>
      </c>
      <c r="G261" s="6">
        <v>23983780</v>
      </c>
      <c r="H261" s="6">
        <v>3399335</v>
      </c>
      <c r="I261" s="23">
        <v>23042428</v>
      </c>
      <c r="J261" s="6">
        <v>39966679</v>
      </c>
      <c r="K261" s="6">
        <v>261832242</v>
      </c>
      <c r="L261" s="6">
        <v>42027089</v>
      </c>
      <c r="M261" s="23">
        <v>250546983</v>
      </c>
    </row>
    <row r="263" spans="1:13" ht="17.25" thickBot="1" x14ac:dyDescent="0.35">
      <c r="B263" s="4" t="s">
        <v>26</v>
      </c>
    </row>
    <row r="264" spans="1:13" ht="17.25" thickBot="1" x14ac:dyDescent="0.35">
      <c r="A264" s="11"/>
      <c r="B264" s="150" t="s">
        <v>5</v>
      </c>
      <c r="C264" s="150"/>
      <c r="D264" s="150" t="s">
        <v>4</v>
      </c>
      <c r="E264" s="150"/>
      <c r="F264" s="150" t="s">
        <v>348</v>
      </c>
      <c r="G264" s="150"/>
    </row>
    <row r="265" spans="1:13" s="16" customFormat="1" ht="13.5" thickBot="1" x14ac:dyDescent="0.25">
      <c r="A265" s="2"/>
      <c r="B265" s="65" t="s">
        <v>3</v>
      </c>
      <c r="C265" s="65" t="s">
        <v>2</v>
      </c>
      <c r="D265" s="65" t="s">
        <v>3</v>
      </c>
      <c r="E265" s="65" t="s">
        <v>2</v>
      </c>
      <c r="F265" s="65" t="s">
        <v>3</v>
      </c>
      <c r="G265" s="65" t="s">
        <v>2</v>
      </c>
    </row>
    <row r="266" spans="1:13" x14ac:dyDescent="0.3">
      <c r="A266" s="8">
        <v>2005</v>
      </c>
      <c r="B266" s="17">
        <f>B258/C258</f>
        <v>0.17617370801122104</v>
      </c>
      <c r="C266" s="17">
        <f>D258/E258</f>
        <v>0.20044049164724934</v>
      </c>
      <c r="D266" s="17">
        <f>F258/G258</f>
        <v>0.18781049210662953</v>
      </c>
      <c r="E266" s="17">
        <f>H258/I258</f>
        <v>0.20388075425273436</v>
      </c>
      <c r="F266" s="17">
        <f>J258/K258</f>
        <v>0.17647943087476245</v>
      </c>
      <c r="G266" s="17">
        <f>L258/M258</f>
        <v>0.19170044831692787</v>
      </c>
    </row>
    <row r="267" spans="1:13" x14ac:dyDescent="0.3">
      <c r="A267" s="8">
        <v>2010</v>
      </c>
      <c r="B267" s="17">
        <f>B259/C259</f>
        <v>0.15543561667456998</v>
      </c>
      <c r="C267" s="17">
        <f>D259/E259</f>
        <v>0.17241725402843294</v>
      </c>
      <c r="D267" s="17">
        <f t="shared" ref="D267:D269" si="44">F259/G259</f>
        <v>0.1620685420699928</v>
      </c>
      <c r="E267" s="17">
        <f t="shared" ref="E267:E269" si="45">H259/I259</f>
        <v>0.17387220501343634</v>
      </c>
      <c r="F267" s="17">
        <f t="shared" ref="F267:F269" si="46">J259/K259</f>
        <v>0.16856371556939614</v>
      </c>
      <c r="G267" s="17">
        <f t="shared" ref="G267:G269" si="47">L259/M259</f>
        <v>0.18241226781773487</v>
      </c>
    </row>
    <row r="268" spans="1:13" x14ac:dyDescent="0.3">
      <c r="A268" s="8">
        <v>2015</v>
      </c>
      <c r="B268" s="17">
        <f>B260/C260</f>
        <v>0.13378640684263579</v>
      </c>
      <c r="C268" s="17">
        <f>D260/E260</f>
        <v>0.14812767154144221</v>
      </c>
      <c r="D268" s="17">
        <f t="shared" si="44"/>
        <v>0.13850430346778053</v>
      </c>
      <c r="E268" s="17">
        <f t="shared" si="45"/>
        <v>0.14789341882134519</v>
      </c>
      <c r="F268" s="17">
        <f t="shared" si="46"/>
        <v>0.15763921769064917</v>
      </c>
      <c r="G268" s="17">
        <f t="shared" si="47"/>
        <v>0.17165922398449276</v>
      </c>
    </row>
    <row r="269" spans="1:13" x14ac:dyDescent="0.3">
      <c r="A269" s="8">
        <v>2019</v>
      </c>
      <c r="B269" s="17">
        <f>B261/C261</f>
        <v>0.14147069139023055</v>
      </c>
      <c r="C269" s="17">
        <f>D261/E261</f>
        <v>0.1555031692543542</v>
      </c>
      <c r="D269" s="17">
        <f t="shared" si="44"/>
        <v>0.13617957636369246</v>
      </c>
      <c r="E269" s="17">
        <f t="shared" si="45"/>
        <v>0.1475250351221668</v>
      </c>
      <c r="F269" s="17">
        <f t="shared" si="46"/>
        <v>0.15264231285923907</v>
      </c>
      <c r="G269" s="17">
        <f t="shared" si="47"/>
        <v>0.16774134933406881</v>
      </c>
    </row>
    <row r="273" spans="1:14" ht="17.25" thickBot="1" x14ac:dyDescent="0.35"/>
    <row r="274" spans="1:14" ht="17.25" thickBot="1" x14ac:dyDescent="0.35">
      <c r="I274" s="74" t="s">
        <v>3</v>
      </c>
      <c r="J274" s="74" t="s">
        <v>2</v>
      </c>
    </row>
    <row r="275" spans="1:14" x14ac:dyDescent="0.3">
      <c r="H275" s="77" t="s">
        <v>5</v>
      </c>
      <c r="I275" s="17">
        <v>0.14147069139023055</v>
      </c>
      <c r="J275" s="17">
        <v>0.1555031692543542</v>
      </c>
    </row>
    <row r="276" spans="1:14" x14ac:dyDescent="0.3">
      <c r="H276" s="77" t="s">
        <v>4</v>
      </c>
      <c r="I276" s="17">
        <v>0.13617957636369246</v>
      </c>
      <c r="J276" s="17">
        <v>0.1475250351221668</v>
      </c>
    </row>
    <row r="277" spans="1:14" x14ac:dyDescent="0.3">
      <c r="H277" s="77" t="s">
        <v>348</v>
      </c>
      <c r="I277" s="17">
        <v>0.15264231285923907</v>
      </c>
      <c r="J277" s="17">
        <v>0.16774134933406881</v>
      </c>
    </row>
    <row r="284" spans="1:14" x14ac:dyDescent="0.3">
      <c r="A284" s="5" t="s">
        <v>71</v>
      </c>
      <c r="C284" s="79"/>
      <c r="D284" s="79"/>
      <c r="E284" s="79"/>
    </row>
    <row r="285" spans="1:14" x14ac:dyDescent="0.3">
      <c r="A285" s="5" t="s">
        <v>140</v>
      </c>
    </row>
    <row r="286" spans="1:14" x14ac:dyDescent="0.3">
      <c r="A286" s="38" t="s">
        <v>142</v>
      </c>
    </row>
    <row r="288" spans="1:14" x14ac:dyDescent="0.3">
      <c r="A288" s="12" t="s">
        <v>127</v>
      </c>
      <c r="B288" s="12" t="s">
        <v>80</v>
      </c>
      <c r="C288" s="12"/>
      <c r="D288" s="12"/>
      <c r="E288" s="12"/>
      <c r="F288" s="12"/>
      <c r="G288" s="12"/>
      <c r="H288" s="12"/>
      <c r="I288" s="12"/>
      <c r="J288" s="12"/>
      <c r="K288" s="12"/>
      <c r="L288" s="12"/>
      <c r="M288" s="12"/>
      <c r="N288" s="12"/>
    </row>
    <row r="289" spans="1:14" x14ac:dyDescent="0.3">
      <c r="A289" s="11" t="s">
        <v>29</v>
      </c>
      <c r="M289" s="151" t="s">
        <v>347</v>
      </c>
      <c r="N289" s="152"/>
    </row>
    <row r="291" spans="1:14" ht="17.25" thickBot="1" x14ac:dyDescent="0.35">
      <c r="B291" s="4" t="s">
        <v>22</v>
      </c>
    </row>
    <row r="292" spans="1:14" ht="17.25" thickBot="1" x14ac:dyDescent="0.35">
      <c r="A292" s="11"/>
      <c r="B292" s="159" t="s">
        <v>5</v>
      </c>
      <c r="C292" s="160"/>
      <c r="D292" s="160"/>
      <c r="E292" s="161"/>
      <c r="F292" s="159" t="s">
        <v>4</v>
      </c>
      <c r="G292" s="160"/>
      <c r="H292" s="160"/>
      <c r="I292" s="161"/>
      <c r="J292" s="159" t="s">
        <v>56</v>
      </c>
      <c r="K292" s="160"/>
      <c r="L292" s="160"/>
      <c r="M292" s="161"/>
    </row>
    <row r="293" spans="1:14" ht="17.25" thickBot="1" x14ac:dyDescent="0.35">
      <c r="B293" s="162" t="s">
        <v>3</v>
      </c>
      <c r="C293" s="163"/>
      <c r="D293" s="162" t="s">
        <v>2</v>
      </c>
      <c r="E293" s="163"/>
      <c r="F293" s="162" t="s">
        <v>3</v>
      </c>
      <c r="G293" s="163"/>
      <c r="H293" s="162" t="s">
        <v>2</v>
      </c>
      <c r="I293" s="163"/>
      <c r="J293" s="162" t="s">
        <v>3</v>
      </c>
      <c r="K293" s="163"/>
      <c r="L293" s="162" t="s">
        <v>2</v>
      </c>
      <c r="M293" s="163"/>
    </row>
    <row r="294" spans="1:14" ht="17.25" thickBot="1" x14ac:dyDescent="0.35">
      <c r="B294" s="65" t="s">
        <v>30</v>
      </c>
      <c r="C294" s="65" t="s">
        <v>23</v>
      </c>
      <c r="D294" s="65" t="s">
        <v>30</v>
      </c>
      <c r="E294" s="65" t="s">
        <v>24</v>
      </c>
      <c r="F294" s="65" t="s">
        <v>30</v>
      </c>
      <c r="G294" s="65" t="s">
        <v>23</v>
      </c>
      <c r="H294" s="65" t="s">
        <v>30</v>
      </c>
      <c r="I294" s="65" t="s">
        <v>24</v>
      </c>
      <c r="J294" s="65" t="s">
        <v>30</v>
      </c>
      <c r="K294" s="65" t="s">
        <v>23</v>
      </c>
      <c r="L294" s="65" t="s">
        <v>30</v>
      </c>
      <c r="M294" s="65" t="s">
        <v>24</v>
      </c>
    </row>
    <row r="295" spans="1:14" x14ac:dyDescent="0.3">
      <c r="A295" s="8">
        <v>2005</v>
      </c>
      <c r="B295" s="9">
        <v>166052</v>
      </c>
      <c r="C295" s="9">
        <v>1678633</v>
      </c>
      <c r="D295" s="9">
        <v>173881</v>
      </c>
      <c r="E295" s="9">
        <v>1488791</v>
      </c>
      <c r="F295" s="6">
        <v>2612133</v>
      </c>
      <c r="G295" s="6">
        <v>22327661</v>
      </c>
      <c r="H295" s="6">
        <v>2758546</v>
      </c>
      <c r="I295" s="6">
        <v>21780869</v>
      </c>
      <c r="J295" s="6">
        <v>34739419</v>
      </c>
      <c r="K295" s="6">
        <v>253604076</v>
      </c>
      <c r="L295" s="6">
        <v>36521614</v>
      </c>
      <c r="M295" s="6">
        <v>240994246</v>
      </c>
    </row>
    <row r="296" spans="1:14" x14ac:dyDescent="0.3">
      <c r="A296" s="8">
        <v>2010</v>
      </c>
      <c r="B296" s="9">
        <v>177329</v>
      </c>
      <c r="C296" s="9">
        <v>1739775</v>
      </c>
      <c r="D296" s="9">
        <v>185593</v>
      </c>
      <c r="E296" s="9">
        <v>1544335</v>
      </c>
      <c r="F296" s="6">
        <v>2839547</v>
      </c>
      <c r="G296" s="6">
        <v>23794846</v>
      </c>
      <c r="H296" s="6">
        <v>3005552</v>
      </c>
      <c r="I296" s="6">
        <v>23226185</v>
      </c>
      <c r="J296" s="6">
        <v>33309618</v>
      </c>
      <c r="K296" s="6">
        <v>257670655</v>
      </c>
      <c r="L296" s="6">
        <v>35061712</v>
      </c>
      <c r="M296" s="6">
        <v>245499963</v>
      </c>
    </row>
    <row r="297" spans="1:14" x14ac:dyDescent="0.3">
      <c r="A297" s="8">
        <v>2015</v>
      </c>
      <c r="B297" s="9">
        <v>179764</v>
      </c>
      <c r="C297" s="9">
        <v>1680522</v>
      </c>
      <c r="D297" s="9">
        <v>187729</v>
      </c>
      <c r="E297" s="9">
        <v>1461469</v>
      </c>
      <c r="F297" s="6">
        <v>2998249</v>
      </c>
      <c r="G297" s="6">
        <v>23733999</v>
      </c>
      <c r="H297" s="6">
        <v>3185678</v>
      </c>
      <c r="I297" s="6">
        <v>22890383</v>
      </c>
      <c r="J297" s="6">
        <v>33737208</v>
      </c>
      <c r="K297" s="6">
        <v>260301222</v>
      </c>
      <c r="L297" s="6">
        <v>35520355</v>
      </c>
      <c r="M297" s="6">
        <v>248218983</v>
      </c>
    </row>
    <row r="298" spans="1:14" x14ac:dyDescent="0.3">
      <c r="A298" s="8">
        <v>2019</v>
      </c>
      <c r="B298" s="9">
        <v>185350</v>
      </c>
      <c r="C298" s="9">
        <v>1744948</v>
      </c>
      <c r="D298" s="9">
        <v>194296</v>
      </c>
      <c r="E298" s="9">
        <v>1521178</v>
      </c>
      <c r="F298" s="6">
        <v>3012262</v>
      </c>
      <c r="G298" s="6">
        <v>23983780</v>
      </c>
      <c r="H298" s="6">
        <v>3205627</v>
      </c>
      <c r="I298" s="23">
        <v>23042428</v>
      </c>
      <c r="J298" s="6">
        <v>33923805</v>
      </c>
      <c r="K298" s="6">
        <v>261832242</v>
      </c>
      <c r="L298" s="6">
        <v>35757931</v>
      </c>
      <c r="M298" s="23">
        <v>250546983</v>
      </c>
    </row>
    <row r="300" spans="1:14" ht="17.25" thickBot="1" x14ac:dyDescent="0.35">
      <c r="A300" s="11"/>
      <c r="B300" s="4" t="s">
        <v>26</v>
      </c>
    </row>
    <row r="301" spans="1:14" ht="17.25" thickBot="1" x14ac:dyDescent="0.35">
      <c r="A301" s="11"/>
      <c r="B301" s="150" t="s">
        <v>5</v>
      </c>
      <c r="C301" s="150"/>
      <c r="D301" s="150" t="s">
        <v>4</v>
      </c>
      <c r="E301" s="150"/>
      <c r="F301" s="150" t="s">
        <v>348</v>
      </c>
      <c r="G301" s="150"/>
    </row>
    <row r="302" spans="1:14" ht="17.25" thickBot="1" x14ac:dyDescent="0.35">
      <c r="B302" s="65" t="s">
        <v>3</v>
      </c>
      <c r="C302" s="65" t="s">
        <v>2</v>
      </c>
      <c r="D302" s="65" t="s">
        <v>3</v>
      </c>
      <c r="E302" s="65" t="s">
        <v>2</v>
      </c>
      <c r="F302" s="65" t="s">
        <v>3</v>
      </c>
      <c r="G302" s="65" t="s">
        <v>2</v>
      </c>
    </row>
    <row r="303" spans="1:14" x14ac:dyDescent="0.3">
      <c r="A303" s="8">
        <v>2005</v>
      </c>
      <c r="B303" s="17">
        <f>B295/C295</f>
        <v>9.8920967239414459E-2</v>
      </c>
      <c r="C303" s="17">
        <f>D295/E295</f>
        <v>0.11679342500055415</v>
      </c>
      <c r="D303" s="17">
        <f>F295/G295</f>
        <v>0.11699089304517836</v>
      </c>
      <c r="E303" s="17">
        <f>H295/I295</f>
        <v>0.12664995138623716</v>
      </c>
      <c r="F303" s="17">
        <f>J295/K295</f>
        <v>0.13698288902896025</v>
      </c>
      <c r="G303" s="17">
        <f>L295/M295</f>
        <v>0.15154558503442442</v>
      </c>
    </row>
    <row r="304" spans="1:14" x14ac:dyDescent="0.3">
      <c r="A304" s="8">
        <v>2010</v>
      </c>
      <c r="B304" s="17">
        <f>B296/C296</f>
        <v>0.10192639852854536</v>
      </c>
      <c r="C304" s="17">
        <f>D296/E296</f>
        <v>0.12017664561121777</v>
      </c>
      <c r="D304" s="17">
        <f t="shared" ref="D304:D306" si="48">F296/G296</f>
        <v>0.11933453992515858</v>
      </c>
      <c r="E304" s="17">
        <f t="shared" ref="E304:E306" si="49">H296/I296</f>
        <v>0.12940360201212553</v>
      </c>
      <c r="F304" s="17">
        <f t="shared" ref="F304:F306" si="50">J296/K296</f>
        <v>0.12927206631271224</v>
      </c>
      <c r="G304" s="17">
        <f t="shared" ref="G304:G306" si="51">L296/M296</f>
        <v>0.14281758567922881</v>
      </c>
    </row>
    <row r="305" spans="1:9" x14ac:dyDescent="0.3">
      <c r="A305" s="8">
        <v>2015</v>
      </c>
      <c r="B305" s="17">
        <f>B297/C297</f>
        <v>0.10696914411117497</v>
      </c>
      <c r="C305" s="17">
        <f>D297/E297</f>
        <v>0.12845226275754054</v>
      </c>
      <c r="D305" s="17">
        <f t="shared" si="48"/>
        <v>0.1263271730988107</v>
      </c>
      <c r="E305" s="17">
        <f t="shared" si="49"/>
        <v>0.13917102217118865</v>
      </c>
      <c r="F305" s="17">
        <f t="shared" si="50"/>
        <v>0.12960833506959102</v>
      </c>
      <c r="G305" s="17">
        <f t="shared" si="51"/>
        <v>0.14310088040284977</v>
      </c>
    </row>
    <row r="306" spans="1:9" x14ac:dyDescent="0.3">
      <c r="A306" s="8">
        <v>2019</v>
      </c>
      <c r="B306" s="17">
        <f>B298/C298</f>
        <v>0.10622093036583326</v>
      </c>
      <c r="C306" s="17">
        <f>D298/E298</f>
        <v>0.12772732711096269</v>
      </c>
      <c r="D306" s="17">
        <f t="shared" si="48"/>
        <v>0.12559579849381541</v>
      </c>
      <c r="E306" s="17">
        <f t="shared" si="49"/>
        <v>0.13911845574606982</v>
      </c>
      <c r="F306" s="17">
        <f t="shared" si="50"/>
        <v>0.12956313073162318</v>
      </c>
      <c r="G306" s="17">
        <f t="shared" si="51"/>
        <v>0.14271946351874451</v>
      </c>
    </row>
    <row r="308" spans="1:9" x14ac:dyDescent="0.3">
      <c r="A308" s="77"/>
      <c r="C308" s="79"/>
      <c r="D308" s="79"/>
      <c r="E308" s="79"/>
    </row>
    <row r="309" spans="1:9" x14ac:dyDescent="0.3">
      <c r="A309" s="5"/>
      <c r="C309" s="79"/>
      <c r="D309" s="79"/>
      <c r="E309" s="79"/>
    </row>
    <row r="310" spans="1:9" x14ac:dyDescent="0.3">
      <c r="A310" s="5"/>
      <c r="C310" s="79"/>
      <c r="D310" s="79"/>
      <c r="E310" s="79"/>
    </row>
    <row r="311" spans="1:9" ht="17.25" thickBot="1" x14ac:dyDescent="0.35">
      <c r="A311" s="5"/>
      <c r="C311" s="79"/>
      <c r="D311" s="79"/>
      <c r="E311" s="79"/>
    </row>
    <row r="312" spans="1:9" ht="17.25" thickBot="1" x14ac:dyDescent="0.35">
      <c r="A312" s="5"/>
      <c r="C312" s="79"/>
      <c r="D312" s="79"/>
      <c r="E312" s="79"/>
      <c r="H312" s="65" t="s">
        <v>3</v>
      </c>
      <c r="I312" s="65" t="s">
        <v>2</v>
      </c>
    </row>
    <row r="313" spans="1:9" x14ac:dyDescent="0.3">
      <c r="A313" s="5"/>
      <c r="C313" s="79"/>
      <c r="D313" s="79"/>
      <c r="E313" s="79"/>
      <c r="G313" s="77" t="s">
        <v>5</v>
      </c>
      <c r="H313" s="82">
        <v>0.10622093036583326</v>
      </c>
      <c r="I313" s="82">
        <v>0.12772732711096269</v>
      </c>
    </row>
    <row r="314" spans="1:9" x14ac:dyDescent="0.3">
      <c r="A314" s="5"/>
      <c r="C314" s="79"/>
      <c r="D314" s="79"/>
      <c r="E314" s="79"/>
      <c r="G314" s="77" t="s">
        <v>4</v>
      </c>
      <c r="H314" s="82">
        <v>0.12559579849381541</v>
      </c>
      <c r="I314" s="82">
        <v>0.13911845574606982</v>
      </c>
    </row>
    <row r="315" spans="1:9" x14ac:dyDescent="0.3">
      <c r="A315" s="5"/>
      <c r="C315" s="79"/>
      <c r="D315" s="79"/>
      <c r="E315" s="79"/>
      <c r="G315" s="77" t="s">
        <v>348</v>
      </c>
      <c r="H315" s="82">
        <v>0.12956313073162318</v>
      </c>
      <c r="I315" s="82">
        <v>0.14271946351874451</v>
      </c>
    </row>
    <row r="316" spans="1:9" x14ac:dyDescent="0.3">
      <c r="A316" s="5"/>
      <c r="C316" s="79"/>
      <c r="D316" s="79"/>
      <c r="E316" s="79"/>
    </row>
    <row r="317" spans="1:9" x14ac:dyDescent="0.3">
      <c r="A317" s="5"/>
      <c r="C317" s="79"/>
      <c r="D317" s="79"/>
      <c r="E317" s="79"/>
    </row>
    <row r="318" spans="1:9" x14ac:dyDescent="0.3">
      <c r="A318" s="5"/>
      <c r="C318" s="79"/>
      <c r="D318" s="79"/>
      <c r="E318" s="79"/>
    </row>
    <row r="319" spans="1:9" x14ac:dyDescent="0.3">
      <c r="A319" s="5"/>
      <c r="C319" s="79"/>
      <c r="D319" s="79"/>
      <c r="E319" s="79"/>
    </row>
    <row r="320" spans="1:9" x14ac:dyDescent="0.3">
      <c r="A320" s="5"/>
      <c r="C320" s="79"/>
      <c r="D320" s="79"/>
      <c r="E320" s="79"/>
    </row>
    <row r="321" spans="1:14" x14ac:dyDescent="0.3">
      <c r="A321" s="5"/>
      <c r="C321" s="79"/>
      <c r="D321" s="79"/>
      <c r="E321" s="79"/>
    </row>
    <row r="322" spans="1:14" x14ac:dyDescent="0.3">
      <c r="A322" s="5" t="s">
        <v>71</v>
      </c>
      <c r="C322" s="79"/>
      <c r="D322" s="79"/>
      <c r="E322" s="79"/>
    </row>
    <row r="323" spans="1:14" x14ac:dyDescent="0.3">
      <c r="A323" s="5" t="s">
        <v>140</v>
      </c>
    </row>
    <row r="324" spans="1:14" x14ac:dyDescent="0.3">
      <c r="A324" s="38" t="s">
        <v>142</v>
      </c>
    </row>
    <row r="325" spans="1:14" x14ac:dyDescent="0.3">
      <c r="A325" s="38"/>
    </row>
    <row r="326" spans="1:14" x14ac:dyDescent="0.3">
      <c r="A326" s="12" t="s">
        <v>68</v>
      </c>
      <c r="B326" s="12" t="s">
        <v>88</v>
      </c>
      <c r="C326" s="12"/>
      <c r="D326" s="12"/>
      <c r="E326" s="12"/>
      <c r="F326" s="12"/>
      <c r="G326" s="12"/>
      <c r="H326" s="12"/>
      <c r="I326" s="12"/>
      <c r="J326" s="12"/>
      <c r="K326" s="12"/>
      <c r="L326" s="12"/>
      <c r="M326" s="12"/>
      <c r="N326" s="12"/>
    </row>
    <row r="327" spans="1:14" x14ac:dyDescent="0.3">
      <c r="A327" s="11" t="s">
        <v>31</v>
      </c>
      <c r="M327" s="151" t="s">
        <v>347</v>
      </c>
      <c r="N327" s="152"/>
    </row>
    <row r="329" spans="1:14" ht="17.25" thickBot="1" x14ac:dyDescent="0.35">
      <c r="A329" s="11"/>
      <c r="B329" s="4" t="s">
        <v>22</v>
      </c>
    </row>
    <row r="330" spans="1:14" ht="17.25" thickBot="1" x14ac:dyDescent="0.35">
      <c r="A330" s="11"/>
      <c r="B330" s="159" t="s">
        <v>5</v>
      </c>
      <c r="C330" s="160"/>
      <c r="D330" s="160"/>
      <c r="E330" s="161"/>
      <c r="F330" s="159" t="s">
        <v>4</v>
      </c>
      <c r="G330" s="160"/>
      <c r="H330" s="160"/>
      <c r="I330" s="161"/>
      <c r="J330" s="159" t="s">
        <v>56</v>
      </c>
      <c r="K330" s="160"/>
      <c r="L330" s="160"/>
      <c r="M330" s="161"/>
    </row>
    <row r="331" spans="1:14" ht="17.25" thickBot="1" x14ac:dyDescent="0.35">
      <c r="B331" s="162" t="s">
        <v>3</v>
      </c>
      <c r="C331" s="163"/>
      <c r="D331" s="162" t="s">
        <v>2</v>
      </c>
      <c r="E331" s="163"/>
      <c r="F331" s="162" t="s">
        <v>3</v>
      </c>
      <c r="G331" s="163"/>
      <c r="H331" s="162" t="s">
        <v>2</v>
      </c>
      <c r="I331" s="163"/>
      <c r="J331" s="162" t="s">
        <v>3</v>
      </c>
      <c r="K331" s="163"/>
      <c r="L331" s="162" t="s">
        <v>2</v>
      </c>
      <c r="M331" s="163"/>
    </row>
    <row r="332" spans="1:14" ht="17.25" thickBot="1" x14ac:dyDescent="0.35">
      <c r="B332" s="65" t="s">
        <v>32</v>
      </c>
      <c r="C332" s="65" t="s">
        <v>23</v>
      </c>
      <c r="D332" s="65" t="s">
        <v>32</v>
      </c>
      <c r="E332" s="65" t="s">
        <v>24</v>
      </c>
      <c r="F332" s="65" t="s">
        <v>32</v>
      </c>
      <c r="G332" s="65" t="s">
        <v>23</v>
      </c>
      <c r="H332" s="65" t="s">
        <v>32</v>
      </c>
      <c r="I332" s="65" t="s">
        <v>24</v>
      </c>
      <c r="J332" s="65" t="s">
        <v>32</v>
      </c>
      <c r="K332" s="65" t="s">
        <v>23</v>
      </c>
      <c r="L332" s="65" t="s">
        <v>32</v>
      </c>
      <c r="M332" s="65" t="s">
        <v>24</v>
      </c>
    </row>
    <row r="333" spans="1:14" x14ac:dyDescent="0.3">
      <c r="A333" s="8">
        <v>2005</v>
      </c>
      <c r="B333" s="9">
        <v>361829</v>
      </c>
      <c r="C333" s="9">
        <v>1678633</v>
      </c>
      <c r="D333" s="9">
        <v>228045</v>
      </c>
      <c r="E333" s="9">
        <v>1488791</v>
      </c>
      <c r="F333" s="6">
        <v>4149316</v>
      </c>
      <c r="G333" s="6">
        <v>22327661</v>
      </c>
      <c r="H333" s="6">
        <v>3020568</v>
      </c>
      <c r="I333" s="6">
        <v>21780869</v>
      </c>
      <c r="J333" s="6">
        <v>48304432</v>
      </c>
      <c r="K333" s="6">
        <v>253604076</v>
      </c>
      <c r="L333" s="6">
        <v>33623518</v>
      </c>
      <c r="M333" s="6">
        <v>240994246</v>
      </c>
    </row>
    <row r="334" spans="1:14" x14ac:dyDescent="0.3">
      <c r="A334" s="8">
        <v>2010</v>
      </c>
      <c r="B334" s="9">
        <v>377132</v>
      </c>
      <c r="C334" s="9">
        <v>1739775</v>
      </c>
      <c r="D334" s="9">
        <v>239185</v>
      </c>
      <c r="E334" s="9">
        <v>1544335</v>
      </c>
      <c r="F334" s="6">
        <v>4485263</v>
      </c>
      <c r="G334" s="6">
        <v>23794846</v>
      </c>
      <c r="H334" s="6">
        <v>3325138</v>
      </c>
      <c r="I334" s="6">
        <v>23226185</v>
      </c>
      <c r="J334" s="6">
        <v>51078966</v>
      </c>
      <c r="K334" s="6">
        <v>257670655</v>
      </c>
      <c r="L334" s="6">
        <v>36768777</v>
      </c>
      <c r="M334" s="6">
        <v>245499963</v>
      </c>
    </row>
    <row r="335" spans="1:14" x14ac:dyDescent="0.3">
      <c r="A335" s="8">
        <v>2015</v>
      </c>
      <c r="B335" s="9">
        <v>393129</v>
      </c>
      <c r="C335" s="9">
        <v>1680522</v>
      </c>
      <c r="D335" s="9">
        <v>250733</v>
      </c>
      <c r="E335" s="9">
        <v>1461469</v>
      </c>
      <c r="F335" s="6">
        <v>4892781</v>
      </c>
      <c r="G335" s="6">
        <v>23733999</v>
      </c>
      <c r="H335" s="6">
        <v>3699233</v>
      </c>
      <c r="I335" s="6">
        <v>22890383</v>
      </c>
      <c r="J335" s="6">
        <v>55019212</v>
      </c>
      <c r="K335" s="6">
        <v>260301222</v>
      </c>
      <c r="L335" s="6">
        <v>40984656</v>
      </c>
      <c r="M335" s="6">
        <v>248218983</v>
      </c>
    </row>
    <row r="336" spans="1:14" x14ac:dyDescent="0.3">
      <c r="A336" s="8">
        <v>2019</v>
      </c>
      <c r="B336" s="9">
        <v>402901</v>
      </c>
      <c r="C336" s="9">
        <v>1744948</v>
      </c>
      <c r="D336" s="9">
        <v>258744</v>
      </c>
      <c r="E336" s="9">
        <v>1521178</v>
      </c>
      <c r="F336" s="6">
        <v>5154836</v>
      </c>
      <c r="G336" s="6">
        <v>23983780</v>
      </c>
      <c r="H336" s="6">
        <v>3950740</v>
      </c>
      <c r="I336" s="23">
        <v>23042428</v>
      </c>
      <c r="J336" s="6">
        <v>57525286</v>
      </c>
      <c r="K336" s="6">
        <v>261832242</v>
      </c>
      <c r="L336" s="6">
        <v>43577624</v>
      </c>
      <c r="M336" s="6">
        <v>250546983</v>
      </c>
    </row>
    <row r="338" spans="1:9" ht="17.25" thickBot="1" x14ac:dyDescent="0.35">
      <c r="A338" s="11"/>
      <c r="B338" s="4" t="s">
        <v>26</v>
      </c>
    </row>
    <row r="339" spans="1:9" ht="17.25" thickBot="1" x14ac:dyDescent="0.35">
      <c r="A339" s="11"/>
      <c r="B339" s="150" t="s">
        <v>5</v>
      </c>
      <c r="C339" s="150"/>
      <c r="D339" s="150" t="s">
        <v>4</v>
      </c>
      <c r="E339" s="150"/>
      <c r="F339" s="150" t="s">
        <v>348</v>
      </c>
      <c r="G339" s="150"/>
    </row>
    <row r="340" spans="1:9" ht="17.25" thickBot="1" x14ac:dyDescent="0.35">
      <c r="B340" s="65" t="s">
        <v>3</v>
      </c>
      <c r="C340" s="65" t="s">
        <v>2</v>
      </c>
      <c r="D340" s="65" t="s">
        <v>3</v>
      </c>
      <c r="E340" s="65" t="s">
        <v>2</v>
      </c>
      <c r="F340" s="65" t="s">
        <v>3</v>
      </c>
      <c r="G340" s="65" t="s">
        <v>2</v>
      </c>
    </row>
    <row r="341" spans="1:9" x14ac:dyDescent="0.3">
      <c r="A341" s="8">
        <v>2005</v>
      </c>
      <c r="B341" s="17">
        <f>B333/C333</f>
        <v>0.21554979557771115</v>
      </c>
      <c r="C341" s="17">
        <f>D333/E333</f>
        <v>0.15317462289871445</v>
      </c>
      <c r="D341" s="17">
        <f>F333/G333</f>
        <v>0.18583746860004727</v>
      </c>
      <c r="E341" s="17">
        <f>H333/I333</f>
        <v>0.1386798662624526</v>
      </c>
      <c r="F341" s="17">
        <f>J333/K333</f>
        <v>0.19047182822093128</v>
      </c>
      <c r="G341" s="17">
        <f>L333/M333</f>
        <v>0.13952000331161435</v>
      </c>
    </row>
    <row r="342" spans="1:9" x14ac:dyDescent="0.3">
      <c r="A342" s="8">
        <v>2010</v>
      </c>
      <c r="B342" s="17">
        <f>B334/C334</f>
        <v>0.21677055941141815</v>
      </c>
      <c r="C342" s="17">
        <f>D334/E334</f>
        <v>0.15487896084722549</v>
      </c>
      <c r="D342" s="17">
        <f t="shared" ref="D342:D344" si="52">F334/G334</f>
        <v>0.18849724852180175</v>
      </c>
      <c r="E342" s="17">
        <f t="shared" ref="E342:E344" si="53">H334/I334</f>
        <v>0.14316333052543928</v>
      </c>
      <c r="F342" s="17">
        <f t="shared" ref="F342:F344" si="54">J334/K334</f>
        <v>0.19823353963220997</v>
      </c>
      <c r="G342" s="17">
        <f t="shared" ref="G342:G344" si="55">L334/M334</f>
        <v>0.14977100831579351</v>
      </c>
    </row>
    <row r="343" spans="1:9" x14ac:dyDescent="0.3">
      <c r="A343" s="8">
        <v>2015</v>
      </c>
      <c r="B343" s="17">
        <f>B335/C335</f>
        <v>0.23393267092010697</v>
      </c>
      <c r="C343" s="17">
        <f>D335/E335</f>
        <v>0.17156231161933644</v>
      </c>
      <c r="D343" s="17">
        <f t="shared" si="52"/>
        <v>0.20615072074453192</v>
      </c>
      <c r="E343" s="17">
        <f t="shared" si="53"/>
        <v>0.16160642659408539</v>
      </c>
      <c r="F343" s="17">
        <f t="shared" si="54"/>
        <v>0.21136747487109378</v>
      </c>
      <c r="G343" s="17">
        <f t="shared" si="55"/>
        <v>0.16511491387425434</v>
      </c>
    </row>
    <row r="344" spans="1:9" x14ac:dyDescent="0.3">
      <c r="A344" s="8">
        <v>2019</v>
      </c>
      <c r="B344" s="17">
        <f>B336/C336</f>
        <v>0.23089570577461335</v>
      </c>
      <c r="C344" s="17">
        <f>D336/E336</f>
        <v>0.17009449255774142</v>
      </c>
      <c r="D344" s="17">
        <f t="shared" si="52"/>
        <v>0.21493009025266244</v>
      </c>
      <c r="E344" s="17">
        <f t="shared" si="53"/>
        <v>0.17145502201417315</v>
      </c>
      <c r="F344" s="17">
        <f t="shared" si="54"/>
        <v>0.21970283552779568</v>
      </c>
      <c r="G344" s="17">
        <f t="shared" si="55"/>
        <v>0.17392994909860879</v>
      </c>
    </row>
    <row r="346" spans="1:9" x14ac:dyDescent="0.3">
      <c r="A346" s="77"/>
      <c r="C346" s="79"/>
      <c r="D346" s="79"/>
      <c r="E346" s="79"/>
    </row>
    <row r="347" spans="1:9" x14ac:dyDescent="0.3">
      <c r="A347" s="77"/>
    </row>
    <row r="348" spans="1:9" ht="17.25" thickBot="1" x14ac:dyDescent="0.35">
      <c r="A348" s="5"/>
    </row>
    <row r="349" spans="1:9" ht="17.25" thickBot="1" x14ac:dyDescent="0.35">
      <c r="A349" s="5"/>
      <c r="H349" s="65" t="s">
        <v>3</v>
      </c>
      <c r="I349" s="65" t="s">
        <v>2</v>
      </c>
    </row>
    <row r="350" spans="1:9" x14ac:dyDescent="0.3">
      <c r="A350" s="5"/>
      <c r="G350" s="77" t="s">
        <v>5</v>
      </c>
      <c r="H350" s="82">
        <v>0.23089570577461335</v>
      </c>
      <c r="I350" s="82">
        <v>0.17009449255774142</v>
      </c>
    </row>
    <row r="351" spans="1:9" x14ac:dyDescent="0.3">
      <c r="A351" s="5"/>
      <c r="G351" s="77" t="s">
        <v>4</v>
      </c>
      <c r="H351" s="82">
        <v>0.21493009025266244</v>
      </c>
      <c r="I351" s="82">
        <v>0.17145502201417315</v>
      </c>
    </row>
    <row r="352" spans="1:9" x14ac:dyDescent="0.3">
      <c r="A352" s="5"/>
      <c r="G352" s="77" t="s">
        <v>348</v>
      </c>
      <c r="H352" s="82">
        <v>0.21970283552779568</v>
      </c>
      <c r="I352" s="82">
        <v>0.17392994909860879</v>
      </c>
    </row>
    <row r="353" spans="1:14" x14ac:dyDescent="0.3">
      <c r="A353" s="5"/>
    </row>
    <row r="354" spans="1:14" x14ac:dyDescent="0.3">
      <c r="A354" s="5"/>
    </row>
    <row r="355" spans="1:14" x14ac:dyDescent="0.3">
      <c r="A355" s="5"/>
    </row>
    <row r="356" spans="1:14" x14ac:dyDescent="0.3">
      <c r="A356" s="5"/>
    </row>
    <row r="357" spans="1:14" x14ac:dyDescent="0.3">
      <c r="A357" s="5"/>
    </row>
    <row r="358" spans="1:14" x14ac:dyDescent="0.3">
      <c r="A358" s="5"/>
    </row>
    <row r="359" spans="1:14" x14ac:dyDescent="0.3">
      <c r="A359" s="5" t="s">
        <v>71</v>
      </c>
      <c r="C359" s="79"/>
      <c r="D359" s="79"/>
      <c r="E359" s="79"/>
    </row>
    <row r="360" spans="1:14" x14ac:dyDescent="0.3">
      <c r="A360" s="5" t="s">
        <v>140</v>
      </c>
    </row>
    <row r="361" spans="1:14" x14ac:dyDescent="0.3">
      <c r="A361" s="38" t="s">
        <v>142</v>
      </c>
    </row>
    <row r="362" spans="1:14" x14ac:dyDescent="0.3">
      <c r="A362" s="38"/>
    </row>
    <row r="363" spans="1:14" x14ac:dyDescent="0.3">
      <c r="A363" s="12" t="s">
        <v>69</v>
      </c>
      <c r="B363" s="12" t="s">
        <v>81</v>
      </c>
      <c r="C363" s="12"/>
      <c r="D363" s="12"/>
      <c r="E363" s="12"/>
      <c r="F363" s="12"/>
      <c r="G363" s="12"/>
      <c r="H363" s="12"/>
      <c r="I363" s="12"/>
      <c r="J363" s="12"/>
      <c r="K363" s="12"/>
      <c r="L363" s="12"/>
      <c r="M363" s="12"/>
      <c r="N363" s="12"/>
    </row>
    <row r="364" spans="1:14" x14ac:dyDescent="0.3">
      <c r="A364" s="11" t="s">
        <v>33</v>
      </c>
      <c r="M364" s="151" t="s">
        <v>347</v>
      </c>
      <c r="N364" s="152"/>
    </row>
    <row r="366" spans="1:14" ht="17.25" thickBot="1" x14ac:dyDescent="0.35">
      <c r="A366" s="11"/>
      <c r="B366" s="4" t="s">
        <v>22</v>
      </c>
    </row>
    <row r="367" spans="1:14" ht="17.25" thickBot="1" x14ac:dyDescent="0.35">
      <c r="A367" s="11"/>
      <c r="B367" s="159" t="s">
        <v>5</v>
      </c>
      <c r="C367" s="160"/>
      <c r="D367" s="160"/>
      <c r="E367" s="161"/>
      <c r="F367" s="159" t="s">
        <v>4</v>
      </c>
      <c r="G367" s="160"/>
      <c r="H367" s="160"/>
      <c r="I367" s="161"/>
      <c r="J367" s="159" t="s">
        <v>56</v>
      </c>
      <c r="K367" s="160"/>
      <c r="L367" s="160"/>
      <c r="M367" s="161"/>
    </row>
    <row r="368" spans="1:14" ht="17.25" thickBot="1" x14ac:dyDescent="0.35">
      <c r="B368" s="162" t="s">
        <v>3</v>
      </c>
      <c r="C368" s="163"/>
      <c r="D368" s="162" t="s">
        <v>2</v>
      </c>
      <c r="E368" s="163"/>
      <c r="F368" s="162" t="s">
        <v>3</v>
      </c>
      <c r="G368" s="163"/>
      <c r="H368" s="162" t="s">
        <v>2</v>
      </c>
      <c r="I368" s="163"/>
      <c r="J368" s="162" t="s">
        <v>3</v>
      </c>
      <c r="K368" s="163"/>
      <c r="L368" s="162" t="s">
        <v>2</v>
      </c>
      <c r="M368" s="163"/>
    </row>
    <row r="369" spans="1:13" ht="17.25" thickBot="1" x14ac:dyDescent="0.35">
      <c r="B369" s="65" t="s">
        <v>15</v>
      </c>
      <c r="C369" s="65" t="s">
        <v>23</v>
      </c>
      <c r="D369" s="65" t="s">
        <v>15</v>
      </c>
      <c r="E369" s="65" t="s">
        <v>24</v>
      </c>
      <c r="F369" s="65" t="s">
        <v>15</v>
      </c>
      <c r="G369" s="65" t="s">
        <v>23</v>
      </c>
      <c r="H369" s="65" t="s">
        <v>15</v>
      </c>
      <c r="I369" s="65" t="s">
        <v>24</v>
      </c>
      <c r="J369" s="65" t="s">
        <v>15</v>
      </c>
      <c r="K369" s="65" t="s">
        <v>23</v>
      </c>
      <c r="L369" s="65" t="s">
        <v>15</v>
      </c>
      <c r="M369" s="65" t="s">
        <v>24</v>
      </c>
    </row>
    <row r="370" spans="1:13" x14ac:dyDescent="0.3">
      <c r="A370" s="8">
        <v>2005</v>
      </c>
      <c r="B370" s="9">
        <v>108408</v>
      </c>
      <c r="C370" s="9">
        <v>1678633</v>
      </c>
      <c r="D370" s="9">
        <v>48549</v>
      </c>
      <c r="E370" s="9">
        <v>1488791</v>
      </c>
      <c r="F370" s="6">
        <v>1193086</v>
      </c>
      <c r="G370" s="6">
        <v>22327661</v>
      </c>
      <c r="H370" s="6">
        <v>628283</v>
      </c>
      <c r="I370" s="6">
        <v>21780869</v>
      </c>
      <c r="J370" s="6">
        <v>13404139</v>
      </c>
      <c r="K370" s="6">
        <v>253604076</v>
      </c>
      <c r="L370" s="6">
        <v>6324346</v>
      </c>
      <c r="M370" s="6">
        <v>240994246</v>
      </c>
    </row>
    <row r="371" spans="1:13" x14ac:dyDescent="0.3">
      <c r="A371" s="8">
        <v>2010</v>
      </c>
      <c r="B371" s="9">
        <v>128064</v>
      </c>
      <c r="C371" s="9">
        <v>1739775</v>
      </c>
      <c r="D371" s="9">
        <v>61641</v>
      </c>
      <c r="E371" s="9">
        <v>1544335</v>
      </c>
      <c r="F371" s="6">
        <v>1455347</v>
      </c>
      <c r="G371" s="6">
        <v>23794846</v>
      </c>
      <c r="H371" s="6">
        <v>803746</v>
      </c>
      <c r="I371" s="6">
        <v>23226185</v>
      </c>
      <c r="J371" s="6">
        <v>15563955</v>
      </c>
      <c r="K371" s="6">
        <v>257670655</v>
      </c>
      <c r="L371" s="6">
        <v>7941761</v>
      </c>
      <c r="M371" s="6">
        <v>245499963</v>
      </c>
    </row>
    <row r="372" spans="1:13" x14ac:dyDescent="0.3">
      <c r="A372" s="8">
        <v>2015</v>
      </c>
      <c r="B372" s="9">
        <v>148842</v>
      </c>
      <c r="C372" s="9">
        <v>1680522</v>
      </c>
      <c r="D372" s="9">
        <v>76648</v>
      </c>
      <c r="E372" s="9">
        <v>1461469</v>
      </c>
      <c r="F372" s="6">
        <v>1729955</v>
      </c>
      <c r="G372" s="6">
        <v>23733999</v>
      </c>
      <c r="H372" s="6">
        <v>1002451</v>
      </c>
      <c r="I372" s="6">
        <v>22890383</v>
      </c>
      <c r="J372" s="6">
        <v>17287181</v>
      </c>
      <c r="K372" s="6">
        <v>260301222</v>
      </c>
      <c r="L372" s="6">
        <v>9478554</v>
      </c>
      <c r="M372" s="6">
        <v>248218983</v>
      </c>
    </row>
    <row r="373" spans="1:13" x14ac:dyDescent="0.3">
      <c r="A373" s="8">
        <v>2019</v>
      </c>
      <c r="B373" s="9">
        <v>156286</v>
      </c>
      <c r="C373" s="9">
        <v>1744948</v>
      </c>
      <c r="D373" s="9">
        <v>81689</v>
      </c>
      <c r="E373" s="9">
        <v>1521178</v>
      </c>
      <c r="F373" s="6">
        <v>1812378</v>
      </c>
      <c r="G373" s="6">
        <v>23983780</v>
      </c>
      <c r="H373" s="6">
        <v>1068505</v>
      </c>
      <c r="I373" s="23">
        <v>23042428</v>
      </c>
      <c r="J373" s="6">
        <v>18182817</v>
      </c>
      <c r="K373" s="6">
        <v>261832242</v>
      </c>
      <c r="L373" s="6">
        <v>10412572</v>
      </c>
      <c r="M373" s="6">
        <v>250546983</v>
      </c>
    </row>
    <row r="375" spans="1:13" ht="17.25" thickBot="1" x14ac:dyDescent="0.35">
      <c r="A375" s="11"/>
      <c r="B375" s="4" t="s">
        <v>26</v>
      </c>
    </row>
    <row r="376" spans="1:13" ht="17.25" thickBot="1" x14ac:dyDescent="0.35">
      <c r="A376" s="11"/>
      <c r="B376" s="159" t="s">
        <v>5</v>
      </c>
      <c r="C376" s="160"/>
      <c r="D376" s="159" t="s">
        <v>4</v>
      </c>
      <c r="E376" s="161"/>
      <c r="F376" s="160" t="s">
        <v>348</v>
      </c>
      <c r="G376" s="161"/>
    </row>
    <row r="377" spans="1:13" ht="17.25" thickBot="1" x14ac:dyDescent="0.35">
      <c r="B377" s="65" t="s">
        <v>3</v>
      </c>
      <c r="C377" s="65" t="s">
        <v>2</v>
      </c>
      <c r="D377" s="65" t="s">
        <v>3</v>
      </c>
      <c r="E377" s="65" t="s">
        <v>2</v>
      </c>
      <c r="F377" s="65" t="s">
        <v>3</v>
      </c>
      <c r="G377" s="65" t="s">
        <v>2</v>
      </c>
    </row>
    <row r="378" spans="1:13" x14ac:dyDescent="0.3">
      <c r="A378" s="8">
        <v>2005</v>
      </c>
      <c r="B378" s="17">
        <f>B370/C370</f>
        <v>6.458112047124058E-2</v>
      </c>
      <c r="C378" s="17">
        <f>D370/E370</f>
        <v>3.2609681278298969E-2</v>
      </c>
      <c r="D378" s="17">
        <f>F370/G370</f>
        <v>5.3435332971062219E-2</v>
      </c>
      <c r="E378" s="17">
        <f>H370/I370</f>
        <v>2.8845635130535886E-2</v>
      </c>
      <c r="F378" s="17">
        <f>J370/K370</f>
        <v>5.2854588188874375E-2</v>
      </c>
      <c r="G378" s="17">
        <f>L370/M370</f>
        <v>2.6242726143760296E-2</v>
      </c>
    </row>
    <row r="379" spans="1:13" x14ac:dyDescent="0.3">
      <c r="A379" s="8">
        <v>2010</v>
      </c>
      <c r="B379" s="17">
        <f>B371/C371</f>
        <v>7.3609518472216237E-2</v>
      </c>
      <c r="C379" s="17">
        <f>D371/E371</f>
        <v>3.9914267305992547E-2</v>
      </c>
      <c r="D379" s="17">
        <f t="shared" ref="D379:D381" si="56">F371/G371</f>
        <v>6.1162278587556317E-2</v>
      </c>
      <c r="E379" s="17">
        <f t="shared" ref="E379:E381" si="57">H371/I371</f>
        <v>3.4605166539403695E-2</v>
      </c>
      <c r="F379" s="17">
        <f t="shared" ref="F379:F381" si="58">J371/K371</f>
        <v>6.0402512657097097E-2</v>
      </c>
      <c r="G379" s="17">
        <f t="shared" ref="G379:G381" si="59">L371/M371</f>
        <v>3.2349336851020219E-2</v>
      </c>
    </row>
    <row r="380" spans="1:13" x14ac:dyDescent="0.3">
      <c r="A380" s="8">
        <v>2015</v>
      </c>
      <c r="B380" s="17">
        <f>B372/C372</f>
        <v>8.8568908946148869E-2</v>
      </c>
      <c r="C380" s="17">
        <f>D372/E372</f>
        <v>5.2445860979603402E-2</v>
      </c>
      <c r="D380" s="17">
        <f t="shared" si="56"/>
        <v>7.28893179779775E-2</v>
      </c>
      <c r="E380" s="17">
        <f t="shared" si="57"/>
        <v>4.3793544214616245E-2</v>
      </c>
      <c r="F380" s="17">
        <f t="shared" si="58"/>
        <v>6.6412216074805824E-2</v>
      </c>
      <c r="G380" s="17">
        <f t="shared" si="59"/>
        <v>3.818625749506032E-2</v>
      </c>
    </row>
    <row r="381" spans="1:13" x14ac:dyDescent="0.3">
      <c r="A381" s="8">
        <v>2019</v>
      </c>
      <c r="B381" s="17">
        <f>B373/C373</f>
        <v>8.9564846631532857E-2</v>
      </c>
      <c r="C381" s="17">
        <f>D373/E373</f>
        <v>5.370114477069745E-2</v>
      </c>
      <c r="D381" s="17">
        <f t="shared" si="56"/>
        <v>7.5566820576239438E-2</v>
      </c>
      <c r="E381" s="17">
        <f t="shared" si="57"/>
        <v>4.6371198382392689E-2</v>
      </c>
      <c r="F381" s="17">
        <f t="shared" si="58"/>
        <v>6.944453005905972E-2</v>
      </c>
      <c r="G381" s="17">
        <f t="shared" si="59"/>
        <v>4.1559358948656748E-2</v>
      </c>
    </row>
    <row r="383" spans="1:13" x14ac:dyDescent="0.3">
      <c r="A383" s="77"/>
      <c r="C383" s="79"/>
      <c r="D383" s="79"/>
      <c r="E383" s="79"/>
    </row>
    <row r="384" spans="1:13" x14ac:dyDescent="0.3">
      <c r="A384" s="77"/>
    </row>
    <row r="385" spans="1:10" ht="17.25" thickBot="1" x14ac:dyDescent="0.35"/>
    <row r="386" spans="1:10" ht="17.25" thickBot="1" x14ac:dyDescent="0.35">
      <c r="I386" s="65" t="s">
        <v>3</v>
      </c>
      <c r="J386" s="65" t="s">
        <v>2</v>
      </c>
    </row>
    <row r="387" spans="1:10" x14ac:dyDescent="0.3">
      <c r="H387" s="77" t="s">
        <v>5</v>
      </c>
      <c r="I387" s="82">
        <v>8.9564846631532857E-2</v>
      </c>
      <c r="J387" s="82">
        <v>5.370114477069745E-2</v>
      </c>
    </row>
    <row r="388" spans="1:10" x14ac:dyDescent="0.3">
      <c r="H388" s="77" t="s">
        <v>4</v>
      </c>
      <c r="I388" s="82">
        <v>7.5566820576239438E-2</v>
      </c>
      <c r="J388" s="82">
        <v>4.6371198382392689E-2</v>
      </c>
    </row>
    <row r="389" spans="1:10" x14ac:dyDescent="0.3">
      <c r="H389" s="77" t="s">
        <v>348</v>
      </c>
      <c r="I389" s="82">
        <v>6.944453005905972E-2</v>
      </c>
      <c r="J389" s="82">
        <v>4.1559358948656748E-2</v>
      </c>
    </row>
    <row r="396" spans="1:10" x14ac:dyDescent="0.3">
      <c r="A396" s="5" t="s">
        <v>71</v>
      </c>
      <c r="C396" s="79"/>
      <c r="D396" s="79"/>
      <c r="E396" s="79"/>
    </row>
    <row r="397" spans="1:10" x14ac:dyDescent="0.3">
      <c r="A397" s="5" t="s">
        <v>140</v>
      </c>
    </row>
    <row r="398" spans="1:10" x14ac:dyDescent="0.3">
      <c r="A398" s="38" t="s">
        <v>142</v>
      </c>
    </row>
  </sheetData>
  <mergeCells count="100">
    <mergeCell ref="F339:G339"/>
    <mergeCell ref="J293:K293"/>
    <mergeCell ref="L293:M293"/>
    <mergeCell ref="L256:M256"/>
    <mergeCell ref="J330:M330"/>
    <mergeCell ref="J331:K331"/>
    <mergeCell ref="L331:M331"/>
    <mergeCell ref="I2:J2"/>
    <mergeCell ref="I30:J30"/>
    <mergeCell ref="M58:N58"/>
    <mergeCell ref="M101:N101"/>
    <mergeCell ref="M144:N144"/>
    <mergeCell ref="H105:I105"/>
    <mergeCell ref="J104:M104"/>
    <mergeCell ref="J105:K105"/>
    <mergeCell ref="L105:M105"/>
    <mergeCell ref="B75:C75"/>
    <mergeCell ref="D75:E75"/>
    <mergeCell ref="B5:D5"/>
    <mergeCell ref="E5:G5"/>
    <mergeCell ref="F75:G75"/>
    <mergeCell ref="F61:I61"/>
    <mergeCell ref="F62:G62"/>
    <mergeCell ref="H62:I62"/>
    <mergeCell ref="B62:C62"/>
    <mergeCell ref="D62:E62"/>
    <mergeCell ref="B61:E61"/>
    <mergeCell ref="H5:J5"/>
    <mergeCell ref="J61:M61"/>
    <mergeCell ref="J62:K62"/>
    <mergeCell ref="L62:M62"/>
    <mergeCell ref="J148:M148"/>
    <mergeCell ref="B293:C293"/>
    <mergeCell ref="D293:E293"/>
    <mergeCell ref="B256:C256"/>
    <mergeCell ref="D256:E256"/>
    <mergeCell ref="M252:N252"/>
    <mergeCell ref="M289:N289"/>
    <mergeCell ref="B255:E255"/>
    <mergeCell ref="B292:E292"/>
    <mergeCell ref="J255:M255"/>
    <mergeCell ref="F256:G256"/>
    <mergeCell ref="H256:I256"/>
    <mergeCell ref="J256:K256"/>
    <mergeCell ref="F292:I292"/>
    <mergeCell ref="J292:M292"/>
    <mergeCell ref="F293:G293"/>
    <mergeCell ref="B104:E104"/>
    <mergeCell ref="F104:I104"/>
    <mergeCell ref="B105:C105"/>
    <mergeCell ref="D105:E105"/>
    <mergeCell ref="F105:G105"/>
    <mergeCell ref="F118:G118"/>
    <mergeCell ref="B331:C331"/>
    <mergeCell ref="D331:E331"/>
    <mergeCell ref="B118:C118"/>
    <mergeCell ref="D118:E118"/>
    <mergeCell ref="B148:E148"/>
    <mergeCell ref="F148:I148"/>
    <mergeCell ref="F255:I255"/>
    <mergeCell ref="B264:C264"/>
    <mergeCell ref="D264:E264"/>
    <mergeCell ref="F264:G264"/>
    <mergeCell ref="F301:G301"/>
    <mergeCell ref="B330:E330"/>
    <mergeCell ref="F330:I330"/>
    <mergeCell ref="F331:G331"/>
    <mergeCell ref="H331:I331"/>
    <mergeCell ref="I194:O194"/>
    <mergeCell ref="B376:C376"/>
    <mergeCell ref="D376:E376"/>
    <mergeCell ref="F376:G376"/>
    <mergeCell ref="F367:I367"/>
    <mergeCell ref="F368:G368"/>
    <mergeCell ref="H368:I368"/>
    <mergeCell ref="J367:M367"/>
    <mergeCell ref="J368:K368"/>
    <mergeCell ref="L368:M368"/>
    <mergeCell ref="B368:C368"/>
    <mergeCell ref="D368:E368"/>
    <mergeCell ref="B367:E367"/>
    <mergeCell ref="M327:N327"/>
    <mergeCell ref="M364:N364"/>
    <mergeCell ref="H293:I293"/>
    <mergeCell ref="B339:C339"/>
    <mergeCell ref="D339:E339"/>
    <mergeCell ref="N175:O175"/>
    <mergeCell ref="B178:O178"/>
    <mergeCell ref="B179:H179"/>
    <mergeCell ref="I179:O179"/>
    <mergeCell ref="B193:O193"/>
    <mergeCell ref="B208:O208"/>
    <mergeCell ref="B209:H209"/>
    <mergeCell ref="I209:O209"/>
    <mergeCell ref="B224:C224"/>
    <mergeCell ref="D224:E224"/>
    <mergeCell ref="F224:G224"/>
    <mergeCell ref="B301:C301"/>
    <mergeCell ref="D301:E301"/>
    <mergeCell ref="B194:H194"/>
  </mergeCells>
  <hyperlinks>
    <hyperlink ref="A26" r:id="rId1" display="Fuente: Subdirección General de Estadística, Ayuntamiento de Madrid"/>
    <hyperlink ref="A27" r:id="rId2" display="Fuente: Eurostat Database"/>
    <hyperlink ref="A171" r:id="rId3"/>
    <hyperlink ref="A170" r:id="rId4" display="Fuente: Elaborado por Dirección General de Mayores de Ayuntamiento de Madrid, a partir de Padrón municipal de habitantes y Encuesta de Salud de la Ciudad de Madrid."/>
    <hyperlink ref="A25" r:id="rId5"/>
    <hyperlink ref="A52" r:id="rId6"/>
    <hyperlink ref="A96" r:id="rId7"/>
    <hyperlink ref="A139" r:id="rId8"/>
    <hyperlink ref="A71" r:id="rId9" display="Fuente: Subdirección General de Estadística, Ayuntamiento de Madrid"/>
    <hyperlink ref="A69" r:id="rId10"/>
    <hyperlink ref="A114" r:id="rId11" display="Fuente: Subdirección General de Estadística, Ayuntamiento de Madrid"/>
    <hyperlink ref="A112" r:id="rId12"/>
    <hyperlink ref="A70" r:id="rId13"/>
    <hyperlink ref="A113" r:id="rId14"/>
    <hyperlink ref="A72" r:id="rId15" display="Fuente: Eurostat Database"/>
    <hyperlink ref="A115" r:id="rId16" display="Fuente: Eurostat Database"/>
    <hyperlink ref="I2:J2" location="fichas!A4" display="FICHA INDICADOR"/>
    <hyperlink ref="I30:J30" location="fichas!A23" display="FICHA INDICADOR"/>
    <hyperlink ref="M58:N58" location="fichas!A44" display="FICHA INDICADOR"/>
    <hyperlink ref="M101:N101" location="fichas!A65" display="FICHA INDICADOR"/>
    <hyperlink ref="M144:N144" location="fichas!A86" display="FICHA INDICADOR"/>
    <hyperlink ref="M252:N252" location="fichas!A129" display="FICHA INDICADOR"/>
    <hyperlink ref="M289:N289" location="fichas!A147" display="FICHA INDICADOR"/>
    <hyperlink ref="M327:N327" location="fichas!A167" display="FICHA INDICADOR"/>
    <hyperlink ref="M364:N364" location="fichas!A187" display="FICHA INDICADOR"/>
    <hyperlink ref="A248" r:id="rId17" display="Fuente: Subdirección General de Estadística, Ayuntamiento de Madrid"/>
    <hyperlink ref="A249" r:id="rId18" display="Fuente: Eurostat Database"/>
    <hyperlink ref="A247" r:id="rId19"/>
    <hyperlink ref="A285" r:id="rId20" display="Fuente: Subdirección General de Estadística, Ayuntamiento de Madrid"/>
    <hyperlink ref="A286" r:id="rId21" display="Fuente: Eurostat Database"/>
    <hyperlink ref="A284" r:id="rId22"/>
    <hyperlink ref="A323" r:id="rId23" display="Fuente: Subdirección General de Estadística, Ayuntamiento de Madrid"/>
    <hyperlink ref="A324" r:id="rId24" display="Fuente: Eurostat Database"/>
    <hyperlink ref="A322" r:id="rId25"/>
    <hyperlink ref="A360" r:id="rId26" display="Fuente: Subdirección General de Estadística, Ayuntamiento de Madrid"/>
    <hyperlink ref="A361" r:id="rId27" display="Fuente: Eurostat Database"/>
    <hyperlink ref="A359" r:id="rId28"/>
    <hyperlink ref="A397" r:id="rId29" display="Fuente: Subdirección General de Estadística, Ayuntamiento de Madrid"/>
    <hyperlink ref="A398" r:id="rId30" display="Fuente: Eurostat Database"/>
    <hyperlink ref="A396" r:id="rId31"/>
    <hyperlink ref="N175:O175" location="fichas!A110" display="FICHA INDICADOR"/>
  </hyperlinks>
  <pageMargins left="0.7" right="0.7" top="0.75" bottom="0.75" header="0.3" footer="0.3"/>
  <pageSetup paperSize="9" orientation="portrait" r:id="rId32"/>
  <ignoredErrors>
    <ignoredError sqref="K202:O205 K217:O220 D202:H205 D217:H220" formulaRange="1"/>
  </ignoredErrors>
  <drawing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7"/>
  <sheetViews>
    <sheetView showGridLines="0" zoomScaleNormal="100" workbookViewId="0"/>
  </sheetViews>
  <sheetFormatPr baseColWidth="10" defaultRowHeight="16.5" x14ac:dyDescent="0.3"/>
  <cols>
    <col min="1" max="1" width="6.140625" style="77" customWidth="1"/>
    <col min="2" max="7" width="11.42578125" style="77"/>
    <col min="8" max="8" width="11.7109375" style="77" customWidth="1"/>
    <col min="9" max="14" width="11.42578125" style="77"/>
    <col min="15" max="15" width="12.5703125" style="77" customWidth="1"/>
    <col min="16" max="16384" width="11.42578125" style="77"/>
  </cols>
  <sheetData>
    <row r="1" spans="1:19" x14ac:dyDescent="0.3">
      <c r="A1" s="12" t="s">
        <v>34</v>
      </c>
      <c r="B1" s="12"/>
      <c r="C1" s="12"/>
      <c r="D1" s="12"/>
      <c r="E1" s="12"/>
      <c r="F1" s="12"/>
      <c r="G1" s="12"/>
      <c r="H1" s="12"/>
      <c r="I1" s="12"/>
      <c r="J1" s="12"/>
      <c r="K1" s="12"/>
      <c r="L1" s="12"/>
      <c r="M1" s="12"/>
      <c r="N1" s="12"/>
      <c r="O1" s="12"/>
      <c r="P1" s="12"/>
      <c r="Q1" s="12"/>
    </row>
    <row r="2" spans="1:19" x14ac:dyDescent="0.3">
      <c r="A2" s="12" t="s">
        <v>128</v>
      </c>
      <c r="B2" s="12" t="s">
        <v>44</v>
      </c>
      <c r="C2" s="12"/>
      <c r="D2" s="12"/>
      <c r="E2" s="12"/>
      <c r="F2" s="12"/>
      <c r="G2" s="12"/>
      <c r="H2" s="12"/>
      <c r="I2" s="12"/>
      <c r="J2" s="12"/>
      <c r="K2" s="12"/>
      <c r="L2" s="12"/>
      <c r="M2" s="12"/>
      <c r="N2" s="12"/>
      <c r="O2" s="12"/>
      <c r="P2" s="12"/>
      <c r="Q2" s="12"/>
    </row>
    <row r="3" spans="1:19" x14ac:dyDescent="0.3">
      <c r="A3" s="11" t="s">
        <v>45</v>
      </c>
      <c r="J3" s="151" t="s">
        <v>347</v>
      </c>
      <c r="K3" s="152"/>
    </row>
    <row r="4" spans="1:19" ht="17.25" thickBot="1" x14ac:dyDescent="0.35">
      <c r="A4" s="76"/>
      <c r="S4" s="75"/>
    </row>
    <row r="5" spans="1:19" ht="17.25" thickBot="1" x14ac:dyDescent="0.35">
      <c r="B5" s="156" t="s">
        <v>5</v>
      </c>
      <c r="C5" s="158"/>
      <c r="D5" s="156" t="s">
        <v>4</v>
      </c>
      <c r="E5" s="158"/>
    </row>
    <row r="6" spans="1:19" ht="17.25" thickBot="1" x14ac:dyDescent="0.35">
      <c r="B6" s="78" t="s">
        <v>3</v>
      </c>
      <c r="C6" s="78" t="s">
        <v>2</v>
      </c>
      <c r="D6" s="78" t="s">
        <v>3</v>
      </c>
      <c r="E6" s="78" t="s">
        <v>2</v>
      </c>
    </row>
    <row r="7" spans="1:19" x14ac:dyDescent="0.3">
      <c r="A7" s="8">
        <v>2014</v>
      </c>
      <c r="B7" s="21">
        <v>34.5</v>
      </c>
      <c r="C7" s="21">
        <v>37.6</v>
      </c>
      <c r="D7" s="21">
        <v>32.28</v>
      </c>
      <c r="E7" s="21">
        <v>34.42</v>
      </c>
    </row>
    <row r="8" spans="1:19" x14ac:dyDescent="0.3">
      <c r="A8" s="8">
        <v>2015</v>
      </c>
      <c r="B8" s="21">
        <v>34.74</v>
      </c>
      <c r="C8" s="21">
        <v>37.61</v>
      </c>
      <c r="D8" s="21">
        <v>32.659999999999997</v>
      </c>
      <c r="E8" s="21">
        <v>34.81</v>
      </c>
    </row>
    <row r="9" spans="1:19" x14ac:dyDescent="0.3">
      <c r="A9" s="8">
        <v>2016</v>
      </c>
      <c r="B9" s="21">
        <v>35.07</v>
      </c>
      <c r="C9" s="21">
        <v>37.869999999999997</v>
      </c>
      <c r="D9" s="21">
        <v>32.93</v>
      </c>
      <c r="E9" s="21">
        <v>35.04</v>
      </c>
    </row>
    <row r="10" spans="1:19" x14ac:dyDescent="0.3">
      <c r="A10" s="8">
        <v>2017</v>
      </c>
      <c r="B10" s="21"/>
      <c r="C10" s="21"/>
      <c r="D10" s="21">
        <v>33.18</v>
      </c>
      <c r="E10" s="21">
        <v>35.299999999999997</v>
      </c>
    </row>
    <row r="11" spans="1:19" x14ac:dyDescent="0.3">
      <c r="A11" s="8">
        <v>2018</v>
      </c>
      <c r="B11" s="21"/>
      <c r="C11" s="21"/>
      <c r="D11" s="21">
        <v>33.42</v>
      </c>
      <c r="E11" s="21">
        <v>35.56</v>
      </c>
    </row>
    <row r="13" spans="1:19" ht="17.25" thickBot="1" x14ac:dyDescent="0.35"/>
    <row r="14" spans="1:19" ht="17.25" thickBot="1" x14ac:dyDescent="0.35">
      <c r="H14" s="78" t="s">
        <v>3</v>
      </c>
      <c r="I14" s="78" t="s">
        <v>2</v>
      </c>
    </row>
    <row r="15" spans="1:19" x14ac:dyDescent="0.3">
      <c r="G15" s="77" t="s">
        <v>363</v>
      </c>
      <c r="H15" s="21">
        <v>35.07</v>
      </c>
      <c r="I15" s="21">
        <v>37.869999999999997</v>
      </c>
    </row>
    <row r="16" spans="1:19" x14ac:dyDescent="0.3">
      <c r="G16" s="77" t="s">
        <v>364</v>
      </c>
      <c r="H16" s="21">
        <v>32.93</v>
      </c>
      <c r="I16" s="21">
        <v>35.04</v>
      </c>
    </row>
    <row r="25" spans="1:17" x14ac:dyDescent="0.3">
      <c r="A25" s="5" t="s">
        <v>94</v>
      </c>
    </row>
    <row r="26" spans="1:17" x14ac:dyDescent="0.3">
      <c r="A26" s="25" t="s">
        <v>362</v>
      </c>
    </row>
    <row r="27" spans="1:17" x14ac:dyDescent="0.3">
      <c r="A27" s="25" t="s">
        <v>93</v>
      </c>
    </row>
    <row r="29" spans="1:17" x14ac:dyDescent="0.3">
      <c r="A29" s="12" t="s">
        <v>129</v>
      </c>
      <c r="B29" s="12" t="s">
        <v>89</v>
      </c>
      <c r="C29" s="12"/>
      <c r="D29" s="12"/>
      <c r="E29" s="12"/>
      <c r="F29" s="12"/>
      <c r="G29" s="12"/>
      <c r="H29" s="12"/>
      <c r="I29" s="12"/>
      <c r="J29" s="12"/>
      <c r="K29" s="12"/>
      <c r="L29" s="12"/>
      <c r="M29" s="12"/>
      <c r="N29" s="12"/>
      <c r="O29" s="12"/>
      <c r="P29" s="12"/>
      <c r="Q29" s="12"/>
    </row>
    <row r="30" spans="1:17" x14ac:dyDescent="0.3">
      <c r="A30" s="11" t="s">
        <v>95</v>
      </c>
      <c r="J30" s="151" t="s">
        <v>347</v>
      </c>
      <c r="K30" s="152"/>
    </row>
    <row r="31" spans="1:17" x14ac:dyDescent="0.3">
      <c r="A31" s="11"/>
    </row>
    <row r="32" spans="1:17" ht="17.25" thickBot="1" x14ac:dyDescent="0.35">
      <c r="A32" s="76"/>
      <c r="B32" s="4" t="s">
        <v>101</v>
      </c>
    </row>
    <row r="33" spans="1:9" ht="17.25" thickBot="1" x14ac:dyDescent="0.35">
      <c r="B33" s="156" t="s">
        <v>5</v>
      </c>
      <c r="C33" s="157"/>
      <c r="D33" s="157"/>
      <c r="E33" s="158"/>
      <c r="F33" s="156" t="s">
        <v>4</v>
      </c>
      <c r="G33" s="157"/>
      <c r="H33" s="157"/>
      <c r="I33" s="158"/>
    </row>
    <row r="34" spans="1:9" ht="17.25" thickBot="1" x14ac:dyDescent="0.35">
      <c r="B34" s="32" t="s">
        <v>96</v>
      </c>
      <c r="C34" s="32" t="s">
        <v>97</v>
      </c>
      <c r="D34" s="32" t="s">
        <v>98</v>
      </c>
      <c r="E34" s="32" t="s">
        <v>100</v>
      </c>
      <c r="F34" s="32" t="s">
        <v>96</v>
      </c>
      <c r="G34" s="32" t="s">
        <v>97</v>
      </c>
      <c r="H34" s="32" t="s">
        <v>98</v>
      </c>
      <c r="I34" s="32" t="s">
        <v>100</v>
      </c>
    </row>
    <row r="35" spans="1:9" x14ac:dyDescent="0.3">
      <c r="A35" s="8">
        <v>2005</v>
      </c>
      <c r="B35" s="7">
        <v>14208</v>
      </c>
      <c r="C35" s="7">
        <v>160</v>
      </c>
      <c r="D35" s="7">
        <v>38</v>
      </c>
      <c r="E35" s="7">
        <f>SUM(B35:D35)</f>
        <v>14406</v>
      </c>
      <c r="F35" s="68">
        <v>208146</v>
      </c>
      <c r="G35" s="68">
        <v>914</v>
      </c>
      <c r="H35" s="68">
        <v>355</v>
      </c>
      <c r="I35" s="7">
        <f>SUM(F35:H35)</f>
        <v>209415</v>
      </c>
    </row>
    <row r="36" spans="1:9" x14ac:dyDescent="0.3">
      <c r="A36" s="8">
        <v>2010</v>
      </c>
      <c r="B36" s="7">
        <v>12695</v>
      </c>
      <c r="C36" s="7">
        <v>350</v>
      </c>
      <c r="D36" s="7">
        <v>120</v>
      </c>
      <c r="E36" s="7">
        <f>SUM(B36:D36)</f>
        <v>13165</v>
      </c>
      <c r="F36" s="7">
        <v>167247</v>
      </c>
      <c r="G36" s="7">
        <v>1955</v>
      </c>
      <c r="H36" s="7">
        <v>1238</v>
      </c>
      <c r="I36" s="7">
        <f>SUM(F36:H36)</f>
        <v>170440</v>
      </c>
    </row>
    <row r="37" spans="1:9" x14ac:dyDescent="0.3">
      <c r="A37" s="8">
        <v>2015</v>
      </c>
      <c r="B37" s="7">
        <v>12143</v>
      </c>
      <c r="C37" s="7">
        <v>300</v>
      </c>
      <c r="D37" s="7">
        <v>178</v>
      </c>
      <c r="E37" s="7">
        <f t="shared" ref="E37:E38" si="0">SUM(B37:D37)</f>
        <v>12621</v>
      </c>
      <c r="F37" s="7">
        <v>165172</v>
      </c>
      <c r="G37" s="7">
        <v>1925</v>
      </c>
      <c r="H37" s="7">
        <v>1813</v>
      </c>
      <c r="I37" s="7">
        <f>SUM(F37:H37)</f>
        <v>168910</v>
      </c>
    </row>
    <row r="38" spans="1:9" x14ac:dyDescent="0.3">
      <c r="A38" s="8">
        <v>2018</v>
      </c>
      <c r="B38" s="7">
        <v>11597</v>
      </c>
      <c r="C38" s="7">
        <v>348</v>
      </c>
      <c r="D38" s="7">
        <v>276</v>
      </c>
      <c r="E38" s="7">
        <f t="shared" si="0"/>
        <v>12221</v>
      </c>
      <c r="F38" s="7">
        <v>162743</v>
      </c>
      <c r="G38" s="7">
        <v>2358</v>
      </c>
      <c r="H38" s="7">
        <v>2512</v>
      </c>
      <c r="I38" s="7">
        <f t="shared" ref="I38" si="1">SUM(F38:H38)</f>
        <v>167613</v>
      </c>
    </row>
    <row r="40" spans="1:9" ht="17.25" thickBot="1" x14ac:dyDescent="0.35">
      <c r="B40" s="4" t="s">
        <v>25</v>
      </c>
    </row>
    <row r="41" spans="1:9" ht="17.25" thickBot="1" x14ac:dyDescent="0.35">
      <c r="B41" s="156" t="s">
        <v>5</v>
      </c>
      <c r="C41" s="157"/>
      <c r="D41" s="158"/>
      <c r="E41" s="156" t="s">
        <v>4</v>
      </c>
      <c r="F41" s="157"/>
      <c r="G41" s="158"/>
    </row>
    <row r="42" spans="1:9" ht="17.25" thickBot="1" x14ac:dyDescent="0.35">
      <c r="B42" s="32" t="s">
        <v>96</v>
      </c>
      <c r="C42" s="32" t="s">
        <v>97</v>
      </c>
      <c r="D42" s="32" t="s">
        <v>98</v>
      </c>
      <c r="E42" s="32" t="s">
        <v>96</v>
      </c>
      <c r="F42" s="32" t="s">
        <v>97</v>
      </c>
      <c r="G42" s="32" t="s">
        <v>98</v>
      </c>
    </row>
    <row r="43" spans="1:9" x14ac:dyDescent="0.3">
      <c r="A43" s="8">
        <v>2005</v>
      </c>
      <c r="B43" s="17">
        <f>B35/E35</f>
        <v>0.9862557267805081</v>
      </c>
      <c r="C43" s="17">
        <f>C35/E35</f>
        <v>1.1106483409690407E-2</v>
      </c>
      <c r="D43" s="17">
        <f>D35/E35</f>
        <v>2.6377898098014717E-3</v>
      </c>
      <c r="E43" s="17">
        <f>F35/I35</f>
        <v>0.9939402621588711</v>
      </c>
      <c r="F43" s="17">
        <f>G35/I35</f>
        <v>4.3645393118926529E-3</v>
      </c>
      <c r="G43" s="17">
        <f>H35/I35</f>
        <v>1.6951985292362056E-3</v>
      </c>
    </row>
    <row r="44" spans="1:9" x14ac:dyDescent="0.3">
      <c r="A44" s="8">
        <v>2010</v>
      </c>
      <c r="B44" s="17">
        <f t="shared" ref="B44:B46" si="2">B36/E36</f>
        <v>0.96429927838966956</v>
      </c>
      <c r="C44" s="17">
        <f t="shared" ref="C44:C46" si="3">C36/E36</f>
        <v>2.6585643752373718E-2</v>
      </c>
      <c r="D44" s="17">
        <f t="shared" ref="D44:D46" si="4">D36/E36</f>
        <v>9.1150778579567032E-3</v>
      </c>
      <c r="E44" s="17">
        <f t="shared" ref="E44:E46" si="5">F36/I36</f>
        <v>0.98126613471016189</v>
      </c>
      <c r="F44" s="17">
        <f t="shared" ref="F44:F46" si="6">G36/I36</f>
        <v>1.1470312133302041E-2</v>
      </c>
      <c r="G44" s="17">
        <f t="shared" ref="G44:G46" si="7">H36/I36</f>
        <v>7.2635531565360244E-3</v>
      </c>
    </row>
    <row r="45" spans="1:9" x14ac:dyDescent="0.3">
      <c r="A45" s="8">
        <v>2015</v>
      </c>
      <c r="B45" s="17">
        <f t="shared" si="2"/>
        <v>0.96212661437287061</v>
      </c>
      <c r="C45" s="17">
        <f t="shared" si="3"/>
        <v>2.3769907297361541E-2</v>
      </c>
      <c r="D45" s="17">
        <f t="shared" si="4"/>
        <v>1.4103478329767848E-2</v>
      </c>
      <c r="E45" s="17">
        <f t="shared" si="5"/>
        <v>0.97786987152921678</v>
      </c>
      <c r="F45" s="17">
        <f t="shared" si="6"/>
        <v>1.1396601740571902E-2</v>
      </c>
      <c r="G45" s="17">
        <f t="shared" si="7"/>
        <v>1.0733526730211355E-2</v>
      </c>
    </row>
    <row r="46" spans="1:9" x14ac:dyDescent="0.3">
      <c r="A46" s="8">
        <v>2018</v>
      </c>
      <c r="B46" s="17">
        <f t="shared" si="2"/>
        <v>0.94894034858031262</v>
      </c>
      <c r="C46" s="17">
        <f t="shared" si="3"/>
        <v>2.8475574830210293E-2</v>
      </c>
      <c r="D46" s="17">
        <f t="shared" si="4"/>
        <v>2.2584076589477128E-2</v>
      </c>
      <c r="E46" s="17">
        <f t="shared" si="5"/>
        <v>0.97094497443515715</v>
      </c>
      <c r="F46" s="17">
        <f t="shared" si="6"/>
        <v>1.4068121207782213E-2</v>
      </c>
      <c r="G46" s="17">
        <f t="shared" si="7"/>
        <v>1.4986904357060609E-2</v>
      </c>
    </row>
    <row r="49" spans="1:17" ht="17.25" thickBot="1" x14ac:dyDescent="0.35"/>
    <row r="50" spans="1:17" ht="17.25" thickBot="1" x14ac:dyDescent="0.35">
      <c r="C50" s="32" t="s">
        <v>96</v>
      </c>
      <c r="D50" s="32" t="s">
        <v>97</v>
      </c>
      <c r="E50" s="32" t="s">
        <v>98</v>
      </c>
    </row>
    <row r="51" spans="1:17" x14ac:dyDescent="0.3">
      <c r="B51" s="77" t="s">
        <v>5</v>
      </c>
      <c r="C51" s="82">
        <v>0.94894034858031262</v>
      </c>
      <c r="D51" s="82">
        <v>2.8475574830210293E-2</v>
      </c>
      <c r="E51" s="82">
        <v>2.2584076589477128E-2</v>
      </c>
    </row>
    <row r="52" spans="1:17" x14ac:dyDescent="0.3">
      <c r="B52" s="77" t="s">
        <v>4</v>
      </c>
      <c r="C52" s="82">
        <v>0.97094497443515715</v>
      </c>
      <c r="D52" s="82">
        <v>1.4068121207782213E-2</v>
      </c>
      <c r="E52" s="82">
        <v>1.4986904357060609E-2</v>
      </c>
    </row>
    <row r="60" spans="1:17" x14ac:dyDescent="0.3">
      <c r="A60" s="16" t="s">
        <v>99</v>
      </c>
    </row>
    <row r="61" spans="1:17" x14ac:dyDescent="0.3">
      <c r="A61" s="5" t="s">
        <v>104</v>
      </c>
    </row>
    <row r="62" spans="1:17" x14ac:dyDescent="0.3">
      <c r="A62" s="25" t="s">
        <v>93</v>
      </c>
    </row>
    <row r="64" spans="1:17" x14ac:dyDescent="0.3">
      <c r="A64" s="12" t="s">
        <v>46</v>
      </c>
      <c r="B64" s="12"/>
      <c r="C64" s="12"/>
      <c r="D64" s="12"/>
      <c r="E64" s="12"/>
      <c r="F64" s="12"/>
      <c r="G64" s="12"/>
      <c r="H64" s="12"/>
      <c r="I64" s="12"/>
      <c r="J64" s="12"/>
      <c r="K64" s="12"/>
      <c r="L64" s="12"/>
      <c r="M64" s="12"/>
      <c r="N64" s="12"/>
      <c r="O64" s="12"/>
      <c r="P64" s="12"/>
      <c r="Q64" s="12"/>
    </row>
    <row r="65" spans="1:17" x14ac:dyDescent="0.3">
      <c r="A65" s="12" t="s">
        <v>130</v>
      </c>
      <c r="B65" s="12" t="s">
        <v>102</v>
      </c>
      <c r="C65" s="12"/>
      <c r="D65" s="12"/>
      <c r="E65" s="12"/>
      <c r="F65" s="12"/>
      <c r="G65" s="12"/>
      <c r="H65" s="12"/>
      <c r="I65" s="12"/>
      <c r="J65" s="12"/>
      <c r="K65" s="12"/>
      <c r="L65" s="12"/>
      <c r="M65" s="12"/>
      <c r="N65" s="12"/>
      <c r="O65" s="12"/>
      <c r="P65" s="12"/>
      <c r="Q65" s="12"/>
    </row>
    <row r="66" spans="1:17" x14ac:dyDescent="0.3">
      <c r="A66" s="11" t="s">
        <v>48</v>
      </c>
      <c r="J66" s="151" t="s">
        <v>347</v>
      </c>
      <c r="K66" s="152"/>
    </row>
    <row r="67" spans="1:17" ht="17.25" thickBot="1" x14ac:dyDescent="0.35"/>
    <row r="68" spans="1:17" ht="17.25" thickBot="1" x14ac:dyDescent="0.35">
      <c r="B68" s="159" t="s">
        <v>5</v>
      </c>
      <c r="C68" s="161"/>
      <c r="D68" s="159" t="s">
        <v>4</v>
      </c>
      <c r="E68" s="161"/>
      <c r="F68" s="159" t="s">
        <v>56</v>
      </c>
      <c r="G68" s="161"/>
    </row>
    <row r="69" spans="1:17" ht="17.25" thickBot="1" x14ac:dyDescent="0.35">
      <c r="B69" s="32" t="s">
        <v>367</v>
      </c>
      <c r="C69" s="32" t="s">
        <v>54</v>
      </c>
      <c r="D69" s="32" t="s">
        <v>367</v>
      </c>
      <c r="E69" s="32" t="s">
        <v>54</v>
      </c>
      <c r="F69" s="32" t="s">
        <v>367</v>
      </c>
      <c r="G69" s="32" t="s">
        <v>54</v>
      </c>
    </row>
    <row r="70" spans="1:17" x14ac:dyDescent="0.3">
      <c r="A70" s="67">
        <v>2005</v>
      </c>
      <c r="B70" s="7">
        <v>32419</v>
      </c>
      <c r="C70" s="9">
        <v>3155359</v>
      </c>
      <c r="D70" s="7">
        <v>466371</v>
      </c>
      <c r="E70" s="6">
        <v>44108530</v>
      </c>
      <c r="F70" s="23">
        <v>5176850</v>
      </c>
      <c r="G70" s="6">
        <v>494598322</v>
      </c>
    </row>
    <row r="71" spans="1:17" x14ac:dyDescent="0.3">
      <c r="A71" s="67">
        <v>2010</v>
      </c>
      <c r="B71" s="7">
        <v>33987</v>
      </c>
      <c r="C71" s="9">
        <v>3273049</v>
      </c>
      <c r="D71" s="7">
        <v>486575</v>
      </c>
      <c r="E71" s="6">
        <v>47021031</v>
      </c>
      <c r="F71" s="23">
        <v>5411129</v>
      </c>
      <c r="G71" s="6">
        <v>503170618</v>
      </c>
    </row>
    <row r="72" spans="1:17" x14ac:dyDescent="0.3">
      <c r="A72" s="67">
        <v>2015</v>
      </c>
      <c r="B72" s="7">
        <v>30592</v>
      </c>
      <c r="C72" s="9">
        <v>3141991</v>
      </c>
      <c r="D72" s="7">
        <v>420290</v>
      </c>
      <c r="E72" s="6">
        <v>46624382</v>
      </c>
      <c r="F72" s="23">
        <v>5107668</v>
      </c>
      <c r="G72" s="6">
        <v>508520205</v>
      </c>
    </row>
    <row r="73" spans="1:17" x14ac:dyDescent="0.3">
      <c r="A73" s="67">
        <v>2018</v>
      </c>
      <c r="B73" s="7">
        <v>27894</v>
      </c>
      <c r="C73" s="37">
        <v>3223334</v>
      </c>
      <c r="D73" s="7">
        <v>372777</v>
      </c>
      <c r="E73" s="23">
        <v>46722980</v>
      </c>
      <c r="F73" s="23">
        <v>4976628</v>
      </c>
      <c r="G73" s="23">
        <v>512372000</v>
      </c>
    </row>
    <row r="75" spans="1:17" ht="17.25" thickBot="1" x14ac:dyDescent="0.35"/>
    <row r="76" spans="1:17" ht="17.25" thickBot="1" x14ac:dyDescent="0.35">
      <c r="B76" s="73" t="s">
        <v>5</v>
      </c>
      <c r="C76" s="73" t="s">
        <v>4</v>
      </c>
      <c r="D76" s="73" t="s">
        <v>56</v>
      </c>
    </row>
    <row r="77" spans="1:17" x14ac:dyDescent="0.3">
      <c r="A77" s="67">
        <v>2005</v>
      </c>
      <c r="B77" s="18">
        <f>(B70/C70)*1000</f>
        <v>10.274266731614373</v>
      </c>
      <c r="C77" s="18">
        <f>(D70/E70)*1000</f>
        <v>10.573260999629778</v>
      </c>
      <c r="D77" s="18">
        <f>(F70/G70)*1000</f>
        <v>10.466776310656389</v>
      </c>
    </row>
    <row r="78" spans="1:17" x14ac:dyDescent="0.3">
      <c r="A78" s="67">
        <v>2010</v>
      </c>
      <c r="B78" s="18">
        <f t="shared" ref="B78:B79" si="8">(B71/C71)*1000</f>
        <v>10.383895872014136</v>
      </c>
      <c r="C78" s="18">
        <f t="shared" ref="C78:C79" si="9">(D71/E71)*1000</f>
        <v>10.348029161674486</v>
      </c>
      <c r="D78" s="18">
        <f t="shared" ref="D78:D80" si="10">(F71/G71)*1000</f>
        <v>10.754063942581004</v>
      </c>
    </row>
    <row r="79" spans="1:17" x14ac:dyDescent="0.3">
      <c r="A79" s="67">
        <v>2015</v>
      </c>
      <c r="B79" s="18">
        <f t="shared" si="8"/>
        <v>9.7365014731105219</v>
      </c>
      <c r="C79" s="18">
        <f t="shared" si="9"/>
        <v>9.0143822174415096</v>
      </c>
      <c r="D79" s="18">
        <f t="shared" si="10"/>
        <v>10.044179070524837</v>
      </c>
    </row>
    <row r="80" spans="1:17" x14ac:dyDescent="0.3">
      <c r="A80" s="67">
        <v>2018</v>
      </c>
      <c r="B80" s="18">
        <f>(B73/C73)*1000</f>
        <v>8.6537727706778131</v>
      </c>
      <c r="C80" s="18">
        <f>(D73/E73)*1000</f>
        <v>7.9784508607969782</v>
      </c>
      <c r="D80" s="18">
        <f t="shared" si="10"/>
        <v>9.7129195194116775</v>
      </c>
    </row>
    <row r="88" spans="1:17" x14ac:dyDescent="0.3">
      <c r="A88" s="5" t="s">
        <v>71</v>
      </c>
      <c r="C88" s="79"/>
      <c r="D88" s="79"/>
      <c r="E88" s="79"/>
    </row>
    <row r="89" spans="1:17" x14ac:dyDescent="0.3">
      <c r="A89" s="5" t="s">
        <v>103</v>
      </c>
    </row>
    <row r="90" spans="1:17" x14ac:dyDescent="0.3">
      <c r="A90" s="5" t="s">
        <v>57</v>
      </c>
    </row>
    <row r="92" spans="1:17" x14ac:dyDescent="0.3">
      <c r="A92" s="12" t="s">
        <v>131</v>
      </c>
      <c r="B92" s="12" t="s">
        <v>82</v>
      </c>
      <c r="C92" s="12"/>
      <c r="D92" s="12"/>
      <c r="E92" s="12"/>
      <c r="F92" s="12"/>
      <c r="G92" s="12"/>
      <c r="H92" s="12"/>
      <c r="I92" s="12"/>
      <c r="J92" s="12"/>
      <c r="K92" s="12"/>
      <c r="L92" s="12"/>
      <c r="M92" s="12"/>
      <c r="N92" s="12"/>
      <c r="O92" s="12"/>
      <c r="P92" s="12"/>
      <c r="Q92" s="12"/>
    </row>
    <row r="93" spans="1:17" x14ac:dyDescent="0.3">
      <c r="A93" s="11" t="s">
        <v>105</v>
      </c>
      <c r="J93" s="151" t="s">
        <v>347</v>
      </c>
      <c r="K93" s="152"/>
    </row>
    <row r="94" spans="1:17" ht="17.25" thickBot="1" x14ac:dyDescent="0.35"/>
    <row r="95" spans="1:17" ht="17.25" thickBot="1" x14ac:dyDescent="0.35">
      <c r="B95" s="73" t="s">
        <v>5</v>
      </c>
      <c r="C95" s="73" t="s">
        <v>4</v>
      </c>
      <c r="D95" s="73" t="s">
        <v>56</v>
      </c>
    </row>
    <row r="96" spans="1:17" x14ac:dyDescent="0.3">
      <c r="A96" s="8">
        <v>2014</v>
      </c>
      <c r="B96" s="18">
        <v>1.27</v>
      </c>
      <c r="C96" s="18">
        <v>1.32</v>
      </c>
      <c r="D96" s="18">
        <v>1.58</v>
      </c>
    </row>
    <row r="97" spans="1:17" x14ac:dyDescent="0.3">
      <c r="A97" s="8">
        <v>2015</v>
      </c>
      <c r="B97" s="18">
        <v>1.29</v>
      </c>
      <c r="C97" s="18">
        <v>1.33</v>
      </c>
      <c r="D97" s="18">
        <v>1.58</v>
      </c>
    </row>
    <row r="98" spans="1:17" x14ac:dyDescent="0.3">
      <c r="A98" s="8">
        <v>2016</v>
      </c>
      <c r="B98" s="18">
        <v>1.29</v>
      </c>
      <c r="C98" s="18">
        <v>1.34</v>
      </c>
      <c r="D98" s="18">
        <v>1.6</v>
      </c>
      <c r="E98" s="2"/>
      <c r="F98" s="2"/>
      <c r="G98" s="2"/>
    </row>
    <row r="99" spans="1:17" x14ac:dyDescent="0.3">
      <c r="A99" s="8">
        <v>2017</v>
      </c>
      <c r="B99" s="18">
        <v>1.26</v>
      </c>
      <c r="C99" s="18">
        <v>1.31</v>
      </c>
      <c r="D99" s="18">
        <v>1.59</v>
      </c>
      <c r="E99" s="2"/>
      <c r="F99" s="18"/>
      <c r="G99" s="2"/>
    </row>
    <row r="100" spans="1:17" x14ac:dyDescent="0.3">
      <c r="A100" s="8">
        <v>2018</v>
      </c>
      <c r="B100" s="18"/>
      <c r="C100" s="18">
        <v>1.26</v>
      </c>
      <c r="D100" s="18"/>
      <c r="E100" s="2"/>
      <c r="F100" s="2"/>
      <c r="G100" s="2"/>
    </row>
    <row r="108" spans="1:17" x14ac:dyDescent="0.3">
      <c r="A108" s="16" t="s">
        <v>368</v>
      </c>
    </row>
    <row r="109" spans="1:17" x14ac:dyDescent="0.3">
      <c r="A109" s="5" t="s">
        <v>103</v>
      </c>
    </row>
    <row r="110" spans="1:17" x14ac:dyDescent="0.3">
      <c r="A110" s="38" t="s">
        <v>143</v>
      </c>
    </row>
    <row r="112" spans="1:17" x14ac:dyDescent="0.3">
      <c r="A112" s="12" t="s">
        <v>132</v>
      </c>
      <c r="B112" s="12" t="s">
        <v>349</v>
      </c>
      <c r="C112" s="12"/>
      <c r="D112" s="12"/>
      <c r="E112" s="12"/>
      <c r="F112" s="12"/>
      <c r="G112" s="12"/>
      <c r="H112" s="12"/>
      <c r="I112" s="12"/>
      <c r="J112" s="12"/>
      <c r="K112" s="12"/>
      <c r="L112" s="12"/>
      <c r="M112" s="12"/>
      <c r="N112" s="12"/>
      <c r="O112" s="12"/>
      <c r="P112" s="12"/>
      <c r="Q112" s="12"/>
    </row>
    <row r="113" spans="1:11" x14ac:dyDescent="0.3">
      <c r="A113" s="11" t="s">
        <v>45</v>
      </c>
      <c r="J113" s="151" t="s">
        <v>347</v>
      </c>
      <c r="K113" s="152"/>
    </row>
    <row r="114" spans="1:11" x14ac:dyDescent="0.3">
      <c r="A114" s="11"/>
    </row>
    <row r="115" spans="1:11" x14ac:dyDescent="0.3">
      <c r="A115" s="11"/>
    </row>
    <row r="116" spans="1:11" ht="17.25" thickBot="1" x14ac:dyDescent="0.35">
      <c r="B116" s="4" t="s">
        <v>70</v>
      </c>
    </row>
    <row r="117" spans="1:11" ht="17.25" thickBot="1" x14ac:dyDescent="0.35">
      <c r="B117" s="73" t="s">
        <v>5</v>
      </c>
      <c r="C117" s="73" t="s">
        <v>4</v>
      </c>
      <c r="D117" s="73" t="s">
        <v>56</v>
      </c>
    </row>
    <row r="118" spans="1:11" x14ac:dyDescent="0.3">
      <c r="A118" s="8">
        <v>2014</v>
      </c>
      <c r="B118" s="21">
        <v>30.93</v>
      </c>
      <c r="C118" s="21">
        <v>30.55</v>
      </c>
      <c r="D118" s="21">
        <v>28.8</v>
      </c>
    </row>
    <row r="119" spans="1:11" x14ac:dyDescent="0.3">
      <c r="A119" s="8">
        <v>2015</v>
      </c>
      <c r="B119" s="21">
        <v>31.06</v>
      </c>
      <c r="C119" s="21">
        <v>30.69</v>
      </c>
      <c r="D119" s="21">
        <v>28.9</v>
      </c>
    </row>
    <row r="120" spans="1:11" x14ac:dyDescent="0.3">
      <c r="A120" s="8">
        <v>2016</v>
      </c>
      <c r="B120" s="21">
        <v>31.19</v>
      </c>
      <c r="C120" s="21">
        <v>30.8</v>
      </c>
      <c r="D120" s="21">
        <v>29</v>
      </c>
      <c r="E120" s="2"/>
    </row>
    <row r="121" spans="1:11" x14ac:dyDescent="0.3">
      <c r="A121" s="8">
        <v>2017</v>
      </c>
      <c r="B121" s="21">
        <v>31.34</v>
      </c>
      <c r="C121" s="21">
        <v>30.9</v>
      </c>
      <c r="D121" s="21">
        <v>29.1</v>
      </c>
      <c r="E121" s="2"/>
    </row>
    <row r="122" spans="1:11" x14ac:dyDescent="0.3">
      <c r="A122" s="8">
        <v>2018</v>
      </c>
      <c r="B122" s="21"/>
      <c r="C122" s="21">
        <v>31.02</v>
      </c>
      <c r="D122" s="21"/>
      <c r="E122" s="2"/>
      <c r="F122" s="2"/>
      <c r="G122" s="2"/>
      <c r="H122" s="2"/>
    </row>
    <row r="129" spans="1:17" x14ac:dyDescent="0.3">
      <c r="A129" s="16" t="s">
        <v>368</v>
      </c>
    </row>
    <row r="130" spans="1:17" x14ac:dyDescent="0.3">
      <c r="A130" s="5" t="s">
        <v>144</v>
      </c>
    </row>
    <row r="131" spans="1:17" x14ac:dyDescent="0.3">
      <c r="A131" s="5" t="s">
        <v>64</v>
      </c>
    </row>
    <row r="133" spans="1:17" x14ac:dyDescent="0.3">
      <c r="A133" s="12" t="s">
        <v>49</v>
      </c>
      <c r="B133" s="12"/>
      <c r="C133" s="12"/>
      <c r="D133" s="12"/>
      <c r="E133" s="12"/>
      <c r="F133" s="12"/>
      <c r="G133" s="12"/>
      <c r="H133" s="12"/>
      <c r="I133" s="12"/>
      <c r="J133" s="12"/>
      <c r="K133" s="12"/>
      <c r="L133" s="12"/>
      <c r="M133" s="12"/>
      <c r="N133" s="12"/>
      <c r="O133" s="12"/>
      <c r="P133" s="12"/>
      <c r="Q133" s="12"/>
    </row>
    <row r="134" spans="1:17" x14ac:dyDescent="0.3">
      <c r="A134" s="12" t="s">
        <v>133</v>
      </c>
      <c r="B134" s="12" t="s">
        <v>50</v>
      </c>
      <c r="C134" s="12"/>
      <c r="D134" s="12"/>
      <c r="E134" s="12"/>
      <c r="F134" s="12"/>
      <c r="G134" s="12"/>
      <c r="H134" s="12"/>
      <c r="I134" s="12"/>
      <c r="J134" s="12"/>
      <c r="K134" s="12"/>
      <c r="L134" s="12"/>
      <c r="M134" s="12"/>
      <c r="N134" s="12"/>
      <c r="O134" s="12"/>
      <c r="P134" s="12"/>
      <c r="Q134" s="12"/>
    </row>
    <row r="135" spans="1:17" x14ac:dyDescent="0.3">
      <c r="A135" s="11" t="s">
        <v>51</v>
      </c>
      <c r="J135" s="151" t="s">
        <v>347</v>
      </c>
      <c r="K135" s="152"/>
    </row>
    <row r="136" spans="1:17" ht="17.25" thickBot="1" x14ac:dyDescent="0.35"/>
    <row r="137" spans="1:17" ht="17.25" thickBot="1" x14ac:dyDescent="0.35">
      <c r="B137" s="166" t="s">
        <v>5</v>
      </c>
      <c r="C137" s="166"/>
      <c r="D137" s="166"/>
      <c r="E137" s="166" t="s">
        <v>4</v>
      </c>
      <c r="F137" s="166"/>
      <c r="G137" s="166"/>
      <c r="H137" s="166" t="s">
        <v>56</v>
      </c>
      <c r="I137" s="166"/>
      <c r="J137" s="166"/>
      <c r="K137" s="27"/>
      <c r="M137" s="77" t="s">
        <v>74</v>
      </c>
    </row>
    <row r="138" spans="1:17" ht="17.25" thickBot="1" x14ac:dyDescent="0.35">
      <c r="B138" s="32" t="s">
        <v>3</v>
      </c>
      <c r="C138" s="32" t="s">
        <v>2</v>
      </c>
      <c r="D138" s="32" t="s">
        <v>1</v>
      </c>
      <c r="E138" s="32" t="s">
        <v>3</v>
      </c>
      <c r="F138" s="32" t="s">
        <v>2</v>
      </c>
      <c r="G138" s="32" t="s">
        <v>1</v>
      </c>
      <c r="H138" s="32" t="s">
        <v>3</v>
      </c>
      <c r="I138" s="32" t="s">
        <v>2</v>
      </c>
      <c r="J138" s="32" t="s">
        <v>1</v>
      </c>
      <c r="K138" s="86"/>
      <c r="M138" s="78" t="s">
        <v>5</v>
      </c>
      <c r="N138" s="78" t="s">
        <v>4</v>
      </c>
      <c r="O138" s="78" t="s">
        <v>56</v>
      </c>
    </row>
    <row r="139" spans="1:17" x14ac:dyDescent="0.3">
      <c r="A139" s="8">
        <v>2014</v>
      </c>
      <c r="B139" s="91">
        <v>24.03</v>
      </c>
      <c r="C139" s="91">
        <v>19.86</v>
      </c>
      <c r="D139" s="91">
        <v>22.26</v>
      </c>
      <c r="E139" s="91">
        <v>22.92</v>
      </c>
      <c r="F139" s="91">
        <v>19.059999999999999</v>
      </c>
      <c r="G139" s="91">
        <v>21.11</v>
      </c>
      <c r="H139" s="91">
        <v>21.6</v>
      </c>
      <c r="I139" s="91">
        <v>18.2</v>
      </c>
      <c r="J139" s="91">
        <v>20</v>
      </c>
      <c r="L139" s="8" t="s">
        <v>3</v>
      </c>
      <c r="M139" s="91">
        <v>23.93</v>
      </c>
      <c r="N139" s="91">
        <v>22.97</v>
      </c>
      <c r="O139" s="91">
        <v>21.4</v>
      </c>
    </row>
    <row r="140" spans="1:17" x14ac:dyDescent="0.3">
      <c r="A140" s="8">
        <v>2015</v>
      </c>
      <c r="B140" s="91">
        <v>23.72</v>
      </c>
      <c r="C140" s="91">
        <v>19.559999999999999</v>
      </c>
      <c r="D140" s="91">
        <v>21.93</v>
      </c>
      <c r="E140" s="91">
        <v>22.65</v>
      </c>
      <c r="F140" s="91">
        <v>18.79</v>
      </c>
      <c r="G140" s="91">
        <v>20.83</v>
      </c>
      <c r="H140" s="91">
        <v>21.2</v>
      </c>
      <c r="I140" s="91">
        <v>17.899999999999999</v>
      </c>
      <c r="J140" s="91">
        <v>19.7</v>
      </c>
      <c r="L140" s="8" t="s">
        <v>2</v>
      </c>
      <c r="M140" s="91">
        <v>19.93</v>
      </c>
      <c r="N140" s="91">
        <v>19.12</v>
      </c>
      <c r="O140" s="91">
        <v>18.100000000000001</v>
      </c>
    </row>
    <row r="141" spans="1:17" x14ac:dyDescent="0.3">
      <c r="A141" s="8">
        <v>2016</v>
      </c>
      <c r="B141" s="91">
        <v>24.15</v>
      </c>
      <c r="C141" s="91">
        <v>19.96</v>
      </c>
      <c r="D141" s="91">
        <v>22.36</v>
      </c>
      <c r="E141" s="91">
        <v>23.05</v>
      </c>
      <c r="F141" s="91">
        <v>19.14</v>
      </c>
      <c r="G141" s="91">
        <v>21.21</v>
      </c>
      <c r="H141" s="91">
        <v>21.6</v>
      </c>
      <c r="I141" s="91">
        <v>18.2</v>
      </c>
      <c r="J141" s="91">
        <v>20</v>
      </c>
    </row>
    <row r="142" spans="1:17" x14ac:dyDescent="0.3">
      <c r="A142" s="8">
        <v>2017</v>
      </c>
      <c r="B142" s="91">
        <v>23.93</v>
      </c>
      <c r="C142" s="91">
        <v>19.93</v>
      </c>
      <c r="D142" s="91">
        <v>22.21</v>
      </c>
      <c r="E142" s="91">
        <v>22.97</v>
      </c>
      <c r="F142" s="91">
        <v>19.12</v>
      </c>
      <c r="G142" s="91">
        <v>21.15</v>
      </c>
      <c r="H142" s="91">
        <v>21.4</v>
      </c>
      <c r="I142" s="91">
        <v>18.100000000000001</v>
      </c>
      <c r="J142" s="91">
        <v>19.899999999999999</v>
      </c>
    </row>
    <row r="143" spans="1:17" x14ac:dyDescent="0.3">
      <c r="A143" s="8">
        <v>2018</v>
      </c>
      <c r="B143" s="91"/>
      <c r="C143" s="91"/>
      <c r="D143" s="91"/>
      <c r="E143" s="91">
        <v>23.07</v>
      </c>
      <c r="F143" s="91">
        <v>19.22</v>
      </c>
      <c r="G143" s="91">
        <v>21.25</v>
      </c>
      <c r="H143" s="91"/>
      <c r="I143" s="91"/>
      <c r="J143" s="91"/>
    </row>
    <row r="145" spans="1:16" ht="17.25" thickBot="1" x14ac:dyDescent="0.35"/>
    <row r="146" spans="1:16" ht="17.25" thickBot="1" x14ac:dyDescent="0.35">
      <c r="D146" s="78"/>
      <c r="E146" s="78"/>
    </row>
    <row r="147" spans="1:16" x14ac:dyDescent="0.3">
      <c r="C147" s="87"/>
      <c r="D147" s="21"/>
      <c r="E147" s="21"/>
    </row>
    <row r="148" spans="1:16" x14ac:dyDescent="0.3">
      <c r="C148" s="87"/>
      <c r="D148" s="21"/>
      <c r="E148" s="21"/>
    </row>
    <row r="149" spans="1:16" x14ac:dyDescent="0.3">
      <c r="C149" s="87"/>
      <c r="D149" s="21"/>
      <c r="E149" s="21"/>
    </row>
    <row r="150" spans="1:16" x14ac:dyDescent="0.3">
      <c r="C150" s="87"/>
      <c r="D150" s="21"/>
      <c r="E150" s="21"/>
    </row>
    <row r="151" spans="1:16" x14ac:dyDescent="0.3">
      <c r="C151" s="2"/>
    </row>
    <row r="158" spans="1:16" x14ac:dyDescent="0.3">
      <c r="A158" s="16"/>
    </row>
    <row r="159" spans="1:16" s="93" customFormat="1" x14ac:dyDescent="0.3">
      <c r="A159" s="5" t="s">
        <v>71</v>
      </c>
      <c r="B159"/>
      <c r="C159" s="92"/>
      <c r="D159" s="92"/>
      <c r="E159" s="92"/>
      <c r="F159"/>
      <c r="G159"/>
      <c r="H159"/>
      <c r="I159"/>
      <c r="J159"/>
      <c r="K159"/>
      <c r="L159"/>
      <c r="M159"/>
      <c r="N159"/>
      <c r="O159"/>
      <c r="P159"/>
    </row>
    <row r="160" spans="1:16" s="93" customFormat="1" x14ac:dyDescent="0.3">
      <c r="A160" s="5" t="s">
        <v>385</v>
      </c>
      <c r="B160"/>
      <c r="C160"/>
      <c r="D160"/>
      <c r="E160"/>
      <c r="F160"/>
      <c r="G160"/>
      <c r="H160"/>
      <c r="I160"/>
      <c r="J160"/>
      <c r="K160"/>
      <c r="L160"/>
      <c r="M160"/>
      <c r="N160"/>
      <c r="O160"/>
      <c r="P160"/>
    </row>
    <row r="161" spans="1:17" s="93" customFormat="1" x14ac:dyDescent="0.3">
      <c r="A161" s="5" t="s">
        <v>57</v>
      </c>
      <c r="B161"/>
      <c r="C161"/>
      <c r="D161"/>
      <c r="E161"/>
      <c r="F161"/>
      <c r="G161"/>
      <c r="H161"/>
      <c r="I161"/>
      <c r="J161"/>
      <c r="K161"/>
      <c r="L161"/>
      <c r="M161"/>
      <c r="N161"/>
      <c r="O161"/>
      <c r="P161"/>
    </row>
    <row r="163" spans="1:17" x14ac:dyDescent="0.3">
      <c r="A163" s="12" t="s">
        <v>134</v>
      </c>
      <c r="B163" s="12" t="s">
        <v>52</v>
      </c>
      <c r="C163" s="12"/>
      <c r="D163" s="12"/>
      <c r="E163" s="12"/>
      <c r="F163" s="12"/>
      <c r="G163" s="12"/>
      <c r="H163" s="12"/>
      <c r="I163" s="12"/>
      <c r="J163" s="12"/>
      <c r="K163" s="12"/>
      <c r="L163" s="12"/>
      <c r="M163" s="12"/>
      <c r="N163" s="12"/>
      <c r="O163" s="12"/>
      <c r="P163" s="12"/>
      <c r="Q163" s="12"/>
    </row>
    <row r="164" spans="1:17" x14ac:dyDescent="0.3">
      <c r="A164" s="11" t="s">
        <v>51</v>
      </c>
      <c r="J164" s="151" t="s">
        <v>347</v>
      </c>
      <c r="K164" s="152"/>
    </row>
    <row r="165" spans="1:17" ht="17.25" thickBot="1" x14ac:dyDescent="0.35"/>
    <row r="166" spans="1:17" ht="17.25" thickBot="1" x14ac:dyDescent="0.35">
      <c r="B166" s="166" t="s">
        <v>5</v>
      </c>
      <c r="C166" s="166"/>
      <c r="D166" s="166"/>
      <c r="E166" s="166" t="s">
        <v>4</v>
      </c>
      <c r="F166" s="166"/>
      <c r="G166" s="166"/>
      <c r="H166" s="166" t="s">
        <v>56</v>
      </c>
      <c r="I166" s="166"/>
      <c r="J166" s="166"/>
      <c r="M166" s="77" t="s">
        <v>75</v>
      </c>
    </row>
    <row r="167" spans="1:17" ht="17.25" thickBot="1" x14ac:dyDescent="0.35">
      <c r="B167" s="32" t="s">
        <v>3</v>
      </c>
      <c r="C167" s="32" t="s">
        <v>2</v>
      </c>
      <c r="D167" s="32" t="s">
        <v>1</v>
      </c>
      <c r="E167" s="32" t="s">
        <v>3</v>
      </c>
      <c r="F167" s="32" t="s">
        <v>2</v>
      </c>
      <c r="G167" s="32" t="s">
        <v>1</v>
      </c>
      <c r="H167" s="32" t="s">
        <v>3</v>
      </c>
      <c r="I167" s="32" t="s">
        <v>2</v>
      </c>
      <c r="J167" s="32" t="s">
        <v>1</v>
      </c>
      <c r="M167" s="78" t="s">
        <v>5</v>
      </c>
      <c r="N167" s="78" t="s">
        <v>4</v>
      </c>
      <c r="O167" s="78" t="s">
        <v>56</v>
      </c>
    </row>
    <row r="168" spans="1:17" x14ac:dyDescent="0.3">
      <c r="A168" s="8">
        <v>2014</v>
      </c>
      <c r="B168" s="91">
        <v>24.03</v>
      </c>
      <c r="C168" s="91">
        <v>19.86</v>
      </c>
      <c r="D168" s="91">
        <v>22.26</v>
      </c>
      <c r="E168" s="91">
        <v>22.92</v>
      </c>
      <c r="F168" s="91">
        <v>19.059999999999999</v>
      </c>
      <c r="G168" s="91">
        <v>21.11</v>
      </c>
      <c r="H168" s="91">
        <v>21.6</v>
      </c>
      <c r="I168" s="91">
        <v>18.2</v>
      </c>
      <c r="J168" s="91">
        <v>20</v>
      </c>
      <c r="L168" s="8" t="s">
        <v>3</v>
      </c>
      <c r="M168" s="91">
        <v>23.93</v>
      </c>
      <c r="N168" s="91">
        <v>22.97</v>
      </c>
      <c r="O168" s="91">
        <v>21.4</v>
      </c>
    </row>
    <row r="169" spans="1:17" x14ac:dyDescent="0.3">
      <c r="A169" s="8">
        <v>2015</v>
      </c>
      <c r="B169" s="91">
        <v>23.72</v>
      </c>
      <c r="C169" s="91">
        <v>19.559999999999999</v>
      </c>
      <c r="D169" s="91">
        <v>21.93</v>
      </c>
      <c r="E169" s="91">
        <v>22.65</v>
      </c>
      <c r="F169" s="91">
        <v>18.79</v>
      </c>
      <c r="G169" s="91">
        <v>20.83</v>
      </c>
      <c r="H169" s="91">
        <v>21.2</v>
      </c>
      <c r="I169" s="91">
        <v>17.899999999999999</v>
      </c>
      <c r="J169" s="91">
        <v>19.7</v>
      </c>
      <c r="L169" s="8" t="s">
        <v>2</v>
      </c>
      <c r="M169" s="91">
        <v>19.93</v>
      </c>
      <c r="N169" s="91">
        <v>19.12</v>
      </c>
      <c r="O169" s="91">
        <v>18.100000000000001</v>
      </c>
    </row>
    <row r="170" spans="1:17" x14ac:dyDescent="0.3">
      <c r="A170" s="8">
        <v>2016</v>
      </c>
      <c r="B170" s="91">
        <v>24.15</v>
      </c>
      <c r="C170" s="91">
        <v>19.96</v>
      </c>
      <c r="D170" s="91">
        <v>22.36</v>
      </c>
      <c r="E170" s="91">
        <v>23.05</v>
      </c>
      <c r="F170" s="91">
        <v>19.14</v>
      </c>
      <c r="G170" s="91">
        <v>21.21</v>
      </c>
      <c r="H170" s="91">
        <v>21.6</v>
      </c>
      <c r="I170" s="91">
        <v>18.2</v>
      </c>
      <c r="J170" s="91">
        <v>20</v>
      </c>
    </row>
    <row r="171" spans="1:17" x14ac:dyDescent="0.3">
      <c r="A171" s="8">
        <v>2017</v>
      </c>
      <c r="B171" s="91">
        <v>23.93</v>
      </c>
      <c r="C171" s="91">
        <v>19.93</v>
      </c>
      <c r="D171" s="91">
        <v>22.21</v>
      </c>
      <c r="E171" s="91">
        <v>22.97</v>
      </c>
      <c r="F171" s="91">
        <v>19.12</v>
      </c>
      <c r="G171" s="91">
        <v>21.15</v>
      </c>
      <c r="H171" s="91">
        <v>21.4</v>
      </c>
      <c r="I171" s="91">
        <v>18.100000000000001</v>
      </c>
      <c r="J171" s="91">
        <v>19.899999999999999</v>
      </c>
    </row>
    <row r="172" spans="1:17" x14ac:dyDescent="0.3">
      <c r="A172" s="8">
        <v>2018</v>
      </c>
      <c r="B172" s="91"/>
      <c r="C172" s="91"/>
      <c r="D172" s="91"/>
      <c r="E172" s="91">
        <v>23.07</v>
      </c>
      <c r="F172" s="91">
        <v>19.22</v>
      </c>
      <c r="G172" s="91">
        <v>21.25</v>
      </c>
      <c r="H172" s="91"/>
      <c r="I172" s="91"/>
      <c r="J172" s="91"/>
    </row>
    <row r="177" spans="1:17" x14ac:dyDescent="0.3">
      <c r="B177" s="8"/>
      <c r="C177" s="21"/>
      <c r="D177" s="21"/>
      <c r="E177" s="21"/>
    </row>
    <row r="178" spans="1:17" x14ac:dyDescent="0.3">
      <c r="B178" s="8"/>
      <c r="C178" s="21"/>
      <c r="D178" s="21"/>
      <c r="E178" s="21"/>
    </row>
    <row r="179" spans="1:17" x14ac:dyDescent="0.3">
      <c r="B179" s="8"/>
      <c r="C179" s="21"/>
      <c r="D179" s="21"/>
      <c r="E179" s="21"/>
    </row>
    <row r="180" spans="1:17" x14ac:dyDescent="0.3">
      <c r="B180" s="8"/>
      <c r="C180" s="21"/>
      <c r="D180" s="21"/>
      <c r="E180" s="21"/>
    </row>
    <row r="181" spans="1:17" x14ac:dyDescent="0.3">
      <c r="B181" s="8"/>
      <c r="C181" s="21"/>
      <c r="D181" s="21"/>
      <c r="E181" s="87"/>
    </row>
    <row r="186" spans="1:17" x14ac:dyDescent="0.3">
      <c r="A186" s="16"/>
    </row>
    <row r="187" spans="1:17" s="93" customFormat="1" x14ac:dyDescent="0.3">
      <c r="A187" s="5" t="s">
        <v>71</v>
      </c>
      <c r="B187"/>
      <c r="C187" s="92"/>
      <c r="D187" s="92"/>
      <c r="E187" s="92"/>
      <c r="F187"/>
      <c r="G187"/>
      <c r="H187"/>
      <c r="I187"/>
      <c r="J187"/>
      <c r="K187"/>
      <c r="L187"/>
      <c r="M187"/>
      <c r="N187"/>
      <c r="O187"/>
      <c r="P187"/>
    </row>
    <row r="188" spans="1:17" s="93" customFormat="1" x14ac:dyDescent="0.3">
      <c r="A188" s="5" t="s">
        <v>385</v>
      </c>
      <c r="B188"/>
      <c r="C188"/>
      <c r="D188"/>
      <c r="E188"/>
      <c r="F188"/>
      <c r="G188"/>
      <c r="H188"/>
      <c r="I188"/>
      <c r="J188"/>
      <c r="K188"/>
      <c r="L188"/>
      <c r="M188"/>
      <c r="N188"/>
      <c r="O188"/>
      <c r="P188"/>
    </row>
    <row r="189" spans="1:17" s="93" customFormat="1" x14ac:dyDescent="0.3">
      <c r="A189" s="5" t="s">
        <v>57</v>
      </c>
      <c r="B189"/>
      <c r="C189"/>
      <c r="D189"/>
      <c r="E189"/>
      <c r="F189"/>
      <c r="G189"/>
      <c r="H189"/>
      <c r="I189"/>
      <c r="J189"/>
      <c r="K189"/>
      <c r="L189"/>
      <c r="M189"/>
      <c r="N189"/>
      <c r="O189"/>
      <c r="P189"/>
    </row>
    <row r="191" spans="1:17" x14ac:dyDescent="0.3">
      <c r="A191" s="12" t="s">
        <v>135</v>
      </c>
      <c r="B191" s="12" t="s">
        <v>83</v>
      </c>
      <c r="C191" s="12"/>
      <c r="D191" s="12"/>
      <c r="E191" s="12"/>
      <c r="F191" s="12"/>
      <c r="G191" s="12"/>
      <c r="H191" s="12"/>
      <c r="I191" s="12"/>
      <c r="J191" s="12"/>
      <c r="K191" s="12"/>
      <c r="L191" s="12"/>
      <c r="M191" s="12"/>
      <c r="N191" s="12"/>
      <c r="O191" s="12"/>
      <c r="P191" s="12"/>
      <c r="Q191" s="12"/>
    </row>
    <row r="192" spans="1:17" x14ac:dyDescent="0.3">
      <c r="A192" s="11" t="s">
        <v>51</v>
      </c>
      <c r="J192" s="151" t="s">
        <v>347</v>
      </c>
      <c r="K192" s="152"/>
    </row>
    <row r="193" spans="1:7" ht="17.25" thickBot="1" x14ac:dyDescent="0.35"/>
    <row r="194" spans="1:7" ht="17.25" thickBot="1" x14ac:dyDescent="0.35">
      <c r="B194" s="156" t="s">
        <v>5</v>
      </c>
      <c r="C194" s="158"/>
      <c r="D194" s="156" t="s">
        <v>4</v>
      </c>
      <c r="E194" s="158"/>
      <c r="F194" s="156" t="s">
        <v>56</v>
      </c>
      <c r="G194" s="158"/>
    </row>
    <row r="195" spans="1:7" ht="17.25" thickBot="1" x14ac:dyDescent="0.35">
      <c r="B195" s="78" t="s">
        <v>3</v>
      </c>
      <c r="C195" s="78" t="s">
        <v>2</v>
      </c>
      <c r="D195" s="78" t="s">
        <v>3</v>
      </c>
      <c r="E195" s="78" t="s">
        <v>2</v>
      </c>
      <c r="F195" s="78" t="s">
        <v>3</v>
      </c>
      <c r="G195" s="78" t="s">
        <v>2</v>
      </c>
    </row>
    <row r="196" spans="1:7" x14ac:dyDescent="0.3">
      <c r="A196" s="8">
        <v>2010</v>
      </c>
      <c r="B196" s="21"/>
      <c r="C196" s="21"/>
      <c r="D196" s="21">
        <v>63.8</v>
      </c>
      <c r="E196" s="21">
        <v>64.5</v>
      </c>
      <c r="F196" s="21">
        <v>62.6</v>
      </c>
      <c r="G196" s="21">
        <v>61.8</v>
      </c>
    </row>
    <row r="197" spans="1:7" x14ac:dyDescent="0.3">
      <c r="A197" s="8">
        <v>2011</v>
      </c>
      <c r="B197" s="21"/>
      <c r="C197" s="21"/>
      <c r="D197" s="21">
        <v>65.599999999999994</v>
      </c>
      <c r="E197" s="21">
        <v>65.400000000000006</v>
      </c>
      <c r="F197" s="21">
        <v>62.1</v>
      </c>
      <c r="G197" s="21">
        <v>61.7</v>
      </c>
    </row>
    <row r="198" spans="1:7" x14ac:dyDescent="0.3">
      <c r="A198" s="8">
        <v>2012</v>
      </c>
      <c r="D198" s="21">
        <v>65.8</v>
      </c>
      <c r="E198" s="21">
        <v>64.8</v>
      </c>
      <c r="F198" s="21">
        <v>62.1</v>
      </c>
      <c r="G198" s="21">
        <v>61.5</v>
      </c>
    </row>
    <row r="199" spans="1:7" x14ac:dyDescent="0.3">
      <c r="A199" s="8">
        <v>2013</v>
      </c>
      <c r="B199" s="21">
        <v>63.3</v>
      </c>
      <c r="C199" s="21">
        <v>64.099999999999994</v>
      </c>
      <c r="D199" s="21">
        <v>63.9</v>
      </c>
      <c r="E199" s="21">
        <v>64.7</v>
      </c>
      <c r="F199" s="21">
        <v>61.5</v>
      </c>
      <c r="G199" s="21">
        <v>61.4</v>
      </c>
    </row>
    <row r="200" spans="1:7" x14ac:dyDescent="0.3">
      <c r="A200" s="8">
        <v>2014</v>
      </c>
      <c r="B200" s="21"/>
      <c r="C200" s="21"/>
      <c r="D200" s="21">
        <v>65</v>
      </c>
      <c r="E200" s="21">
        <v>65</v>
      </c>
      <c r="F200" s="21">
        <v>61.8</v>
      </c>
      <c r="G200" s="21" t="s">
        <v>106</v>
      </c>
    </row>
    <row r="201" spans="1:7" x14ac:dyDescent="0.3">
      <c r="A201" s="8">
        <v>2015</v>
      </c>
      <c r="B201" s="21"/>
      <c r="C201" s="21"/>
      <c r="D201" s="21">
        <v>64.099999999999994</v>
      </c>
      <c r="E201" s="21">
        <v>63.9</v>
      </c>
      <c r="F201" s="21">
        <v>63.3</v>
      </c>
      <c r="G201" s="21">
        <v>62.6</v>
      </c>
    </row>
    <row r="202" spans="1:7" x14ac:dyDescent="0.3">
      <c r="A202" s="8">
        <v>2016</v>
      </c>
      <c r="D202" s="21">
        <v>66.5</v>
      </c>
      <c r="E202" s="21">
        <v>65.900000000000006</v>
      </c>
      <c r="F202" s="21">
        <v>64.2</v>
      </c>
      <c r="G202" s="21">
        <v>63.5</v>
      </c>
    </row>
    <row r="203" spans="1:7" x14ac:dyDescent="0.3">
      <c r="A203" s="8">
        <v>2017</v>
      </c>
      <c r="B203" s="21">
        <v>61.7</v>
      </c>
      <c r="C203" s="21">
        <v>62.2</v>
      </c>
      <c r="D203" s="21">
        <v>69.900000000000006</v>
      </c>
      <c r="E203" s="21">
        <v>69</v>
      </c>
      <c r="F203" s="21">
        <v>64</v>
      </c>
      <c r="G203" s="21">
        <v>63.5</v>
      </c>
    </row>
    <row r="207" spans="1:7" ht="17.25" thickBot="1" x14ac:dyDescent="0.35">
      <c r="C207" s="77" t="s">
        <v>383</v>
      </c>
    </row>
    <row r="208" spans="1:7" ht="17.25" thickBot="1" x14ac:dyDescent="0.35">
      <c r="C208" s="78" t="s">
        <v>3</v>
      </c>
      <c r="D208" s="78" t="s">
        <v>2</v>
      </c>
    </row>
    <row r="209" spans="1:17" x14ac:dyDescent="0.3">
      <c r="B209" s="77" t="s">
        <v>5</v>
      </c>
      <c r="C209" s="21">
        <v>61.7</v>
      </c>
      <c r="D209" s="21">
        <v>62.2</v>
      </c>
    </row>
    <row r="210" spans="1:17" x14ac:dyDescent="0.3">
      <c r="B210" s="77" t="s">
        <v>4</v>
      </c>
      <c r="C210" s="21">
        <v>69.900000000000006</v>
      </c>
      <c r="D210" s="21">
        <v>69</v>
      </c>
    </row>
    <row r="211" spans="1:17" x14ac:dyDescent="0.3">
      <c r="B211" s="77" t="s">
        <v>56</v>
      </c>
      <c r="C211" s="21">
        <v>64</v>
      </c>
      <c r="D211" s="21">
        <v>63.5</v>
      </c>
    </row>
    <row r="217" spans="1:17" x14ac:dyDescent="0.3">
      <c r="A217" s="16" t="s">
        <v>108</v>
      </c>
    </row>
    <row r="218" spans="1:17" x14ac:dyDescent="0.3">
      <c r="A218" s="5" t="s">
        <v>107</v>
      </c>
    </row>
    <row r="219" spans="1:17" x14ac:dyDescent="0.3">
      <c r="A219" s="88"/>
    </row>
    <row r="220" spans="1:17" x14ac:dyDescent="0.3">
      <c r="A220" s="12" t="s">
        <v>90</v>
      </c>
      <c r="B220" s="12"/>
      <c r="C220" s="12"/>
      <c r="D220" s="12"/>
      <c r="E220" s="12"/>
      <c r="F220" s="12"/>
      <c r="G220" s="12"/>
      <c r="H220" s="12"/>
      <c r="I220" s="12"/>
      <c r="J220" s="12"/>
      <c r="K220" s="12"/>
      <c r="L220" s="12"/>
      <c r="M220" s="12"/>
      <c r="N220" s="12"/>
      <c r="O220" s="12"/>
      <c r="P220" s="12"/>
      <c r="Q220" s="12"/>
    </row>
    <row r="221" spans="1:17" x14ac:dyDescent="0.3">
      <c r="A221" s="12" t="s">
        <v>136</v>
      </c>
      <c r="B221" s="12" t="s">
        <v>85</v>
      </c>
      <c r="C221" s="12"/>
      <c r="D221" s="12"/>
      <c r="E221" s="12"/>
      <c r="F221" s="12"/>
      <c r="G221" s="12"/>
      <c r="H221" s="12"/>
      <c r="I221" s="12"/>
      <c r="J221" s="12"/>
      <c r="K221" s="12"/>
      <c r="L221" s="12"/>
      <c r="M221" s="12"/>
      <c r="N221" s="12"/>
      <c r="O221" s="12"/>
      <c r="P221" s="12"/>
      <c r="Q221" s="12"/>
    </row>
    <row r="222" spans="1:17" x14ac:dyDescent="0.3">
      <c r="A222" s="11" t="s">
        <v>25</v>
      </c>
      <c r="J222" s="151" t="s">
        <v>347</v>
      </c>
      <c r="K222" s="152"/>
    </row>
    <row r="223" spans="1:17" x14ac:dyDescent="0.3">
      <c r="A223" s="11"/>
    </row>
    <row r="224" spans="1:17" ht="17.25" thickBot="1" x14ac:dyDescent="0.35">
      <c r="B224" s="4" t="s">
        <v>53</v>
      </c>
      <c r="E224" s="4" t="s">
        <v>54</v>
      </c>
      <c r="H224" s="4" t="s">
        <v>53</v>
      </c>
      <c r="K224" s="4" t="s">
        <v>54</v>
      </c>
    </row>
    <row r="225" spans="1:13" ht="17.25" thickBot="1" x14ac:dyDescent="0.35">
      <c r="B225" s="166" t="s">
        <v>5</v>
      </c>
      <c r="C225" s="166"/>
      <c r="D225" s="166"/>
      <c r="E225" s="166" t="s">
        <v>5</v>
      </c>
      <c r="F225" s="166"/>
      <c r="G225" s="166"/>
      <c r="H225" s="166" t="s">
        <v>4</v>
      </c>
      <c r="I225" s="166"/>
      <c r="J225" s="166"/>
      <c r="K225" s="166" t="s">
        <v>4</v>
      </c>
      <c r="L225" s="166"/>
      <c r="M225" s="166"/>
    </row>
    <row r="226" spans="1:13" ht="17.25" thickBot="1" x14ac:dyDescent="0.35">
      <c r="B226" s="78" t="s">
        <v>3</v>
      </c>
      <c r="C226" s="78" t="s">
        <v>2</v>
      </c>
      <c r="D226" s="78" t="s">
        <v>1</v>
      </c>
      <c r="E226" s="78" t="s">
        <v>3</v>
      </c>
      <c r="F226" s="78" t="s">
        <v>2</v>
      </c>
      <c r="G226" s="78" t="s">
        <v>1</v>
      </c>
      <c r="H226" s="78" t="s">
        <v>3</v>
      </c>
      <c r="I226" s="78" t="s">
        <v>2</v>
      </c>
      <c r="J226" s="78" t="s">
        <v>1</v>
      </c>
      <c r="K226" s="78" t="s">
        <v>3</v>
      </c>
      <c r="L226" s="78" t="s">
        <v>2</v>
      </c>
      <c r="M226" s="78" t="s">
        <v>1</v>
      </c>
    </row>
    <row r="227" spans="1:13" x14ac:dyDescent="0.3">
      <c r="A227" s="8">
        <v>2005</v>
      </c>
      <c r="B227" s="9">
        <v>230734</v>
      </c>
      <c r="C227" s="9">
        <v>221882</v>
      </c>
      <c r="D227" s="9">
        <v>452616</v>
      </c>
      <c r="E227" s="9">
        <v>1678633</v>
      </c>
      <c r="F227" s="9">
        <v>1488791</v>
      </c>
      <c r="G227" s="9">
        <v>3167424</v>
      </c>
      <c r="H227" s="9">
        <v>1738576</v>
      </c>
      <c r="I227" s="9">
        <v>1992034</v>
      </c>
      <c r="J227" s="9">
        <v>3730610</v>
      </c>
      <c r="K227" s="9">
        <v>22327661</v>
      </c>
      <c r="L227" s="9">
        <v>21780869</v>
      </c>
      <c r="M227" s="9">
        <v>44108530</v>
      </c>
    </row>
    <row r="228" spans="1:13" x14ac:dyDescent="0.3">
      <c r="A228" s="8">
        <v>2010</v>
      </c>
      <c r="B228" s="9">
        <v>288436</v>
      </c>
      <c r="C228" s="9">
        <v>280916</v>
      </c>
      <c r="D228" s="9">
        <v>569352</v>
      </c>
      <c r="E228" s="9">
        <v>1739775</v>
      </c>
      <c r="F228" s="9">
        <v>1544335</v>
      </c>
      <c r="G228" s="9">
        <v>3284110</v>
      </c>
      <c r="H228" s="9">
        <v>2729799</v>
      </c>
      <c r="I228" s="9">
        <v>3017935</v>
      </c>
      <c r="J228" s="9">
        <v>5747734</v>
      </c>
      <c r="K228" s="9">
        <v>23794846</v>
      </c>
      <c r="L228" s="9">
        <v>23226185</v>
      </c>
      <c r="M228" s="9">
        <v>47021031</v>
      </c>
    </row>
    <row r="229" spans="1:13" x14ac:dyDescent="0.3">
      <c r="A229" s="8">
        <v>2015</v>
      </c>
      <c r="B229" s="9">
        <v>202028</v>
      </c>
      <c r="C229" s="9">
        <v>177205</v>
      </c>
      <c r="D229" s="9">
        <v>379233</v>
      </c>
      <c r="E229" s="9">
        <v>1680522</v>
      </c>
      <c r="F229" s="9">
        <v>1461469</v>
      </c>
      <c r="G229" s="9">
        <v>3141991</v>
      </c>
      <c r="H229" s="9">
        <v>2320017</v>
      </c>
      <c r="I229" s="9">
        <v>2409627</v>
      </c>
      <c r="J229" s="9">
        <v>4729644</v>
      </c>
      <c r="K229" s="9">
        <v>23733999</v>
      </c>
      <c r="L229" s="9">
        <v>22890383</v>
      </c>
      <c r="M229" s="9">
        <v>46624382</v>
      </c>
    </row>
    <row r="230" spans="1:13" x14ac:dyDescent="0.3">
      <c r="A230" s="8">
        <v>2019</v>
      </c>
      <c r="B230" s="9">
        <v>247698</v>
      </c>
      <c r="C230" s="9">
        <v>212925</v>
      </c>
      <c r="D230" s="9">
        <v>460623</v>
      </c>
      <c r="E230" s="9">
        <v>1744948</v>
      </c>
      <c r="F230" s="9">
        <v>1521178</v>
      </c>
      <c r="G230" s="9">
        <v>3266126</v>
      </c>
      <c r="H230" s="9">
        <v>2510131</v>
      </c>
      <c r="I230" s="9">
        <v>2515133</v>
      </c>
      <c r="J230" s="9">
        <v>5025264</v>
      </c>
      <c r="K230" s="9">
        <v>23973564</v>
      </c>
      <c r="L230" s="9">
        <v>23033803</v>
      </c>
      <c r="M230" s="9">
        <v>47007367</v>
      </c>
    </row>
    <row r="231" spans="1:13" x14ac:dyDescent="0.3">
      <c r="A231" s="8"/>
      <c r="B231" s="9"/>
      <c r="C231" s="9"/>
      <c r="D231" s="9"/>
      <c r="E231" s="9"/>
      <c r="F231" s="9"/>
      <c r="G231" s="9"/>
      <c r="H231" s="9"/>
      <c r="I231" s="9"/>
      <c r="J231" s="9"/>
      <c r="K231" s="9"/>
      <c r="L231" s="9"/>
      <c r="M231" s="9"/>
    </row>
    <row r="232" spans="1:13" x14ac:dyDescent="0.3">
      <c r="A232" s="8"/>
      <c r="B232" s="2"/>
      <c r="C232" s="2"/>
      <c r="D232" s="2"/>
      <c r="E232" s="2"/>
      <c r="F232" s="2"/>
      <c r="G232" s="2"/>
    </row>
    <row r="233" spans="1:13" ht="17.25" thickBot="1" x14ac:dyDescent="0.35">
      <c r="B233" s="4" t="s">
        <v>25</v>
      </c>
      <c r="E233" s="4" t="s">
        <v>25</v>
      </c>
    </row>
    <row r="234" spans="1:13" ht="17.25" thickBot="1" x14ac:dyDescent="0.35">
      <c r="B234" s="166" t="s">
        <v>5</v>
      </c>
      <c r="C234" s="166"/>
      <c r="D234" s="166"/>
      <c r="E234" s="166" t="s">
        <v>4</v>
      </c>
      <c r="F234" s="166"/>
      <c r="G234" s="166"/>
    </row>
    <row r="235" spans="1:13" ht="17.25" thickBot="1" x14ac:dyDescent="0.35">
      <c r="B235" s="78" t="s">
        <v>3</v>
      </c>
      <c r="C235" s="78" t="s">
        <v>2</v>
      </c>
      <c r="D235" s="78" t="s">
        <v>1</v>
      </c>
      <c r="E235" s="78" t="s">
        <v>3</v>
      </c>
      <c r="F235" s="78" t="s">
        <v>2</v>
      </c>
      <c r="G235" s="78" t="s">
        <v>1</v>
      </c>
    </row>
    <row r="236" spans="1:13" x14ac:dyDescent="0.3">
      <c r="A236" s="8">
        <v>2005</v>
      </c>
      <c r="B236" s="19">
        <f>(B227/E227)</f>
        <v>0.13745351127971392</v>
      </c>
      <c r="C236" s="19">
        <f t="shared" ref="C236:D239" si="11">C227/F227</f>
        <v>0.1490350223772175</v>
      </c>
      <c r="D236" s="19">
        <f t="shared" si="11"/>
        <v>0.14289719342910831</v>
      </c>
      <c r="E236" s="19">
        <f t="shared" ref="E236:G239" si="12">H227/K227</f>
        <v>7.7866463486703785E-2</v>
      </c>
      <c r="F236" s="19">
        <f t="shared" si="12"/>
        <v>9.145796708111141E-2</v>
      </c>
      <c r="G236" s="19">
        <f t="shared" si="12"/>
        <v>8.4577971653102019E-2</v>
      </c>
    </row>
    <row r="237" spans="1:13" x14ac:dyDescent="0.3">
      <c r="A237" s="8">
        <v>2010</v>
      </c>
      <c r="B237" s="19">
        <f>(B228/E228)</f>
        <v>0.16578925435760372</v>
      </c>
      <c r="C237" s="19">
        <f t="shared" si="11"/>
        <v>0.18190094765708217</v>
      </c>
      <c r="D237" s="19">
        <f t="shared" si="11"/>
        <v>0.17336569116138009</v>
      </c>
      <c r="E237" s="19">
        <f t="shared" si="12"/>
        <v>0.1147222806148861</v>
      </c>
      <c r="F237" s="19">
        <f t="shared" si="12"/>
        <v>0.12993675026699392</v>
      </c>
      <c r="G237" s="19">
        <f t="shared" si="12"/>
        <v>0.12223751537902264</v>
      </c>
    </row>
    <row r="238" spans="1:13" x14ac:dyDescent="0.3">
      <c r="A238" s="8">
        <v>2015</v>
      </c>
      <c r="B238" s="19">
        <f>(B229/E229)</f>
        <v>0.12021740863850637</v>
      </c>
      <c r="C238" s="19">
        <f t="shared" si="11"/>
        <v>0.12125128894283765</v>
      </c>
      <c r="D238" s="19">
        <f t="shared" si="11"/>
        <v>0.12069830881119646</v>
      </c>
      <c r="E238" s="19">
        <f t="shared" si="12"/>
        <v>9.7750783591083829E-2</v>
      </c>
      <c r="F238" s="19">
        <f t="shared" si="12"/>
        <v>0.10526809446569767</v>
      </c>
      <c r="G238" s="19">
        <f t="shared" si="12"/>
        <v>0.10144143036576871</v>
      </c>
    </row>
    <row r="239" spans="1:13" x14ac:dyDescent="0.3">
      <c r="A239" s="8">
        <v>2019</v>
      </c>
      <c r="B239" s="19">
        <f>(B230/E230)</f>
        <v>0.1419515080105539</v>
      </c>
      <c r="C239" s="19">
        <f t="shared" si="11"/>
        <v>0.13997375718029054</v>
      </c>
      <c r="D239" s="19">
        <f t="shared" si="11"/>
        <v>0.14103038278376279</v>
      </c>
      <c r="E239" s="19">
        <f t="shared" si="12"/>
        <v>0.10470412325843584</v>
      </c>
      <c r="F239" s="19">
        <f t="shared" si="12"/>
        <v>0.109193128030139</v>
      </c>
      <c r="G239" s="19">
        <f t="shared" si="12"/>
        <v>0.10690375404348855</v>
      </c>
    </row>
    <row r="240" spans="1:13" x14ac:dyDescent="0.3">
      <c r="A240" s="8"/>
      <c r="B240" s="2"/>
      <c r="C240" s="2"/>
      <c r="D240" s="2"/>
      <c r="E240" s="2"/>
      <c r="F240" s="2"/>
      <c r="G240" s="2"/>
    </row>
    <row r="241" spans="1:12" x14ac:dyDescent="0.3">
      <c r="C241" s="4"/>
    </row>
    <row r="243" spans="1:12" x14ac:dyDescent="0.3">
      <c r="D243" s="89"/>
      <c r="E243" s="89"/>
      <c r="J243" s="77">
        <v>2019</v>
      </c>
    </row>
    <row r="244" spans="1:12" x14ac:dyDescent="0.3">
      <c r="D244" s="89"/>
      <c r="E244" s="89"/>
      <c r="K244" s="77" t="s">
        <v>3</v>
      </c>
      <c r="L244" s="77" t="s">
        <v>2</v>
      </c>
    </row>
    <row r="245" spans="1:12" x14ac:dyDescent="0.3">
      <c r="D245" s="89"/>
      <c r="E245" s="89"/>
      <c r="J245" s="77" t="s">
        <v>5</v>
      </c>
      <c r="K245" s="82">
        <v>0.1419515080105539</v>
      </c>
      <c r="L245" s="82">
        <v>0.13997375718029054</v>
      </c>
    </row>
    <row r="246" spans="1:12" x14ac:dyDescent="0.3">
      <c r="D246" s="89"/>
      <c r="E246" s="89"/>
      <c r="J246" s="77" t="s">
        <v>4</v>
      </c>
      <c r="K246" s="82">
        <v>0.10470412325843584</v>
      </c>
      <c r="L246" s="82">
        <v>0.109193128030139</v>
      </c>
    </row>
    <row r="255" spans="1:12" x14ac:dyDescent="0.3">
      <c r="A255" s="5" t="s">
        <v>71</v>
      </c>
      <c r="C255" s="79"/>
      <c r="D255" s="79"/>
      <c r="E255" s="79"/>
    </row>
    <row r="256" spans="1:12" x14ac:dyDescent="0.3">
      <c r="A256" s="5" t="s">
        <v>112</v>
      </c>
    </row>
    <row r="257" spans="1:17" x14ac:dyDescent="0.3">
      <c r="A257" s="5" t="s">
        <v>113</v>
      </c>
    </row>
    <row r="259" spans="1:17" x14ac:dyDescent="0.3">
      <c r="A259" s="12" t="s">
        <v>137</v>
      </c>
      <c r="B259" s="12" t="s">
        <v>43</v>
      </c>
      <c r="C259" s="12"/>
      <c r="D259" s="12"/>
      <c r="E259" s="12"/>
      <c r="F259" s="12"/>
      <c r="G259" s="12"/>
      <c r="H259" s="12"/>
      <c r="I259" s="12"/>
      <c r="J259" s="12"/>
      <c r="K259" s="12"/>
      <c r="L259" s="12"/>
      <c r="M259" s="12"/>
      <c r="N259" s="12"/>
      <c r="O259" s="12"/>
      <c r="P259" s="12"/>
      <c r="Q259" s="12"/>
    </row>
    <row r="260" spans="1:17" x14ac:dyDescent="0.3">
      <c r="A260" s="4" t="s">
        <v>109</v>
      </c>
      <c r="J260" s="151" t="s">
        <v>347</v>
      </c>
      <c r="K260" s="152"/>
    </row>
    <row r="262" spans="1:17" ht="17.25" thickBot="1" x14ac:dyDescent="0.35">
      <c r="B262" s="4" t="s">
        <v>43</v>
      </c>
    </row>
    <row r="263" spans="1:17" ht="17.25" thickBot="1" x14ac:dyDescent="0.35">
      <c r="B263" s="166" t="s">
        <v>5</v>
      </c>
      <c r="C263" s="166"/>
      <c r="D263" s="166"/>
      <c r="E263" s="166" t="s">
        <v>4</v>
      </c>
      <c r="F263" s="166"/>
      <c r="G263" s="166"/>
      <c r="H263" s="166" t="s">
        <v>56</v>
      </c>
      <c r="I263" s="166"/>
      <c r="J263" s="166"/>
    </row>
    <row r="264" spans="1:17" ht="17.25" thickBot="1" x14ac:dyDescent="0.35">
      <c r="B264" s="78" t="s">
        <v>3</v>
      </c>
      <c r="C264" s="78" t="s">
        <v>2</v>
      </c>
      <c r="D264" s="78" t="s">
        <v>1</v>
      </c>
      <c r="E264" s="78" t="s">
        <v>3</v>
      </c>
      <c r="F264" s="78" t="s">
        <v>2</v>
      </c>
      <c r="G264" s="78" t="s">
        <v>1</v>
      </c>
      <c r="H264" s="78" t="s">
        <v>3</v>
      </c>
      <c r="I264" s="78" t="s">
        <v>2</v>
      </c>
      <c r="J264" s="78" t="s">
        <v>1</v>
      </c>
    </row>
    <row r="265" spans="1:17" x14ac:dyDescent="0.3">
      <c r="A265" s="8">
        <v>2005</v>
      </c>
      <c r="B265" s="9">
        <v>15280</v>
      </c>
      <c r="C265" s="9">
        <v>15627</v>
      </c>
      <c r="D265" s="9">
        <v>30907</v>
      </c>
      <c r="E265" s="86"/>
      <c r="F265" s="86"/>
      <c r="G265" s="86"/>
      <c r="H265" s="86"/>
      <c r="I265" s="86"/>
      <c r="J265" s="9">
        <v>1532756</v>
      </c>
    </row>
    <row r="266" spans="1:17" x14ac:dyDescent="0.3">
      <c r="A266" s="8">
        <v>2010</v>
      </c>
      <c r="B266" s="9">
        <v>7624</v>
      </c>
      <c r="C266" s="9">
        <v>4159</v>
      </c>
      <c r="D266" s="9">
        <v>11783</v>
      </c>
      <c r="E266" s="9">
        <v>8449</v>
      </c>
      <c r="F266" s="9">
        <v>-31767</v>
      </c>
      <c r="G266" s="9">
        <v>-23318</v>
      </c>
      <c r="H266" s="86"/>
      <c r="I266" s="86"/>
      <c r="J266" s="9">
        <v>769568</v>
      </c>
    </row>
    <row r="267" spans="1:17" x14ac:dyDescent="0.3">
      <c r="A267" s="8">
        <v>2015</v>
      </c>
      <c r="B267" s="9">
        <v>27062</v>
      </c>
      <c r="C267" s="9">
        <v>25468</v>
      </c>
      <c r="D267" s="9">
        <v>52530</v>
      </c>
      <c r="E267" s="9">
        <v>121</v>
      </c>
      <c r="F267" s="9">
        <v>-18525</v>
      </c>
      <c r="G267" s="9">
        <v>-18404</v>
      </c>
      <c r="J267" s="9">
        <v>1775684</v>
      </c>
    </row>
    <row r="268" spans="1:17" x14ac:dyDescent="0.3">
      <c r="A268" s="8">
        <v>2018</v>
      </c>
      <c r="B268" s="9">
        <v>40201</v>
      </c>
      <c r="C268" s="9">
        <v>35896</v>
      </c>
      <c r="D268" s="9">
        <v>76097</v>
      </c>
      <c r="E268" s="9">
        <v>66466</v>
      </c>
      <c r="F268" s="9">
        <v>50640</v>
      </c>
      <c r="G268" s="9">
        <v>117106</v>
      </c>
      <c r="J268" s="9">
        <v>1456689</v>
      </c>
    </row>
    <row r="269" spans="1:17" x14ac:dyDescent="0.3">
      <c r="A269" s="8">
        <v>2019</v>
      </c>
      <c r="B269" s="9"/>
      <c r="C269" s="9"/>
      <c r="D269" s="9"/>
      <c r="E269" s="9">
        <v>107330</v>
      </c>
      <c r="F269" s="9">
        <v>101767</v>
      </c>
      <c r="G269" s="9">
        <v>209097</v>
      </c>
    </row>
    <row r="273" spans="1:11" x14ac:dyDescent="0.3">
      <c r="I273" s="77">
        <v>2018</v>
      </c>
    </row>
    <row r="274" spans="1:11" x14ac:dyDescent="0.3">
      <c r="J274" s="77" t="s">
        <v>3</v>
      </c>
      <c r="K274" s="77" t="s">
        <v>2</v>
      </c>
    </row>
    <row r="275" spans="1:11" x14ac:dyDescent="0.3">
      <c r="I275" s="77" t="s">
        <v>5</v>
      </c>
      <c r="J275" s="9">
        <v>40201</v>
      </c>
      <c r="K275" s="9">
        <v>35896</v>
      </c>
    </row>
    <row r="276" spans="1:11" x14ac:dyDescent="0.3">
      <c r="I276" s="77" t="s">
        <v>4</v>
      </c>
      <c r="J276" s="9">
        <v>66466</v>
      </c>
      <c r="K276" s="9">
        <v>50640</v>
      </c>
    </row>
    <row r="285" spans="1:11" x14ac:dyDescent="0.3">
      <c r="A285" s="5" t="s">
        <v>111</v>
      </c>
    </row>
    <row r="286" spans="1:11" x14ac:dyDescent="0.3">
      <c r="A286" s="5" t="s">
        <v>110</v>
      </c>
    </row>
    <row r="287" spans="1:11" x14ac:dyDescent="0.3">
      <c r="A287" s="5" t="s">
        <v>114</v>
      </c>
    </row>
  </sheetData>
  <mergeCells count="37">
    <mergeCell ref="J135:K135"/>
    <mergeCell ref="B41:D41"/>
    <mergeCell ref="E41:G41"/>
    <mergeCell ref="J66:K66"/>
    <mergeCell ref="J93:K93"/>
    <mergeCell ref="J113:K113"/>
    <mergeCell ref="B68:C68"/>
    <mergeCell ref="D68:E68"/>
    <mergeCell ref="F68:G68"/>
    <mergeCell ref="B33:E33"/>
    <mergeCell ref="F33:I33"/>
    <mergeCell ref="J3:K3"/>
    <mergeCell ref="J30:K30"/>
    <mergeCell ref="B5:C5"/>
    <mergeCell ref="D5:E5"/>
    <mergeCell ref="H166:J166"/>
    <mergeCell ref="H137:J137"/>
    <mergeCell ref="B194:C194"/>
    <mergeCell ref="J192:K192"/>
    <mergeCell ref="J222:K222"/>
    <mergeCell ref="B137:D137"/>
    <mergeCell ref="E137:G137"/>
    <mergeCell ref="B166:D166"/>
    <mergeCell ref="E166:G166"/>
    <mergeCell ref="J164:K164"/>
    <mergeCell ref="H263:J263"/>
    <mergeCell ref="D194:E194"/>
    <mergeCell ref="F194:G194"/>
    <mergeCell ref="B263:D263"/>
    <mergeCell ref="E263:G263"/>
    <mergeCell ref="E234:G234"/>
    <mergeCell ref="J260:K260"/>
    <mergeCell ref="K225:M225"/>
    <mergeCell ref="B234:D234"/>
    <mergeCell ref="B225:D225"/>
    <mergeCell ref="E225:G225"/>
    <mergeCell ref="H225:J225"/>
  </mergeCells>
  <hyperlinks>
    <hyperlink ref="A25" r:id="rId1" display="Fuente: Indicadores de primo-nupcialidad, Indicadores Demográficos Básicos, INE"/>
    <hyperlink ref="A89" r:id="rId2" display="Fuente Madrid y España: Indicadores Demográficos Básicos, INE"/>
    <hyperlink ref="A130" r:id="rId3" display="Fuente: Indicadores Demográficos Básicos, INE"/>
    <hyperlink ref="A90" r:id="rId4"/>
    <hyperlink ref="A131" r:id="rId5" display="Fuente UE-28: Elaboración propia a partir de Eurostat Database, (Nacidos/ Mujeres)*1.000"/>
    <hyperlink ref="A88" r:id="rId6"/>
    <hyperlink ref="A255" r:id="rId7"/>
    <hyperlink ref="A61" r:id="rId8" display="Fuente: Movimiento natural de la población: Matrimonios, INE. Construidos por INE a partir de Boletín estadístico de matrimonio y cifras poblaciones de padrones municipales de habitantes."/>
    <hyperlink ref="A109" r:id="rId9"/>
    <hyperlink ref="A110" r:id="rId10" display="Fuente EU-28: Eurostat Database"/>
    <hyperlink ref="A218" r:id="rId11"/>
    <hyperlink ref="A285" r:id="rId12" display="Fuente Madrid: Padrón municipal de habitantes de la ciudad de Madrid"/>
    <hyperlink ref="A286" r:id="rId13" display="Fuente España: Estadística de Migraciones, INE, a partir de padrones municipales de habitantes"/>
    <hyperlink ref="A256" r:id="rId14" display="Fuente Madrid: Padrón municipal de habitantes de la ciudad de Madrid"/>
    <hyperlink ref="A257" r:id="rId15" display="Fuente España: Estadística de Migraciones, INE, a partir de padrones municipales de habitantes"/>
    <hyperlink ref="A287" r:id="rId16"/>
    <hyperlink ref="J3:K3" location="fichas!A209" display="FICHA INDICADOR"/>
    <hyperlink ref="J30:K30" location="fichas!A233" display="FICHA INDICADOR"/>
    <hyperlink ref="J66:K66" location="fichas!A251" display="FICHA INDICADOR"/>
    <hyperlink ref="J93:K93" location="fichas!A272" display="FICHA INDICADOR"/>
    <hyperlink ref="J113:K113" location="fichas!A325" display="FICHA INDICADOR"/>
    <hyperlink ref="J135:K135" location="fichas!A325" display="FICHA INDICADOR"/>
    <hyperlink ref="J164:K164" location="fichas!A347" display="FICHA INDICADOR"/>
    <hyperlink ref="J192:K192" location="fichas!A368" display="FICHA INDICADOR"/>
    <hyperlink ref="J222:K222" location="fichas!A402" display="FICHA INDICADOR"/>
    <hyperlink ref="J260:K260" location="fichas!A385" display="FICHA INDICADOR"/>
    <hyperlink ref="A188" r:id="rId17" display="Fuente Madrid y España: Indicadores Demográficos Básicos, INE"/>
    <hyperlink ref="A189" r:id="rId18"/>
    <hyperlink ref="A187" r:id="rId19"/>
    <hyperlink ref="A160" r:id="rId20" display="Fuente Madrid y España: Indicadores Demográficos Básicos, INE"/>
    <hyperlink ref="A161" r:id="rId21"/>
    <hyperlink ref="A159" r:id="rId22"/>
  </hyperlinks>
  <pageMargins left="0.7" right="0.7" top="0.75" bottom="0.75" header="0.3" footer="0.3"/>
  <pageSetup paperSize="9" orientation="portrait" r:id="rId23"/>
  <ignoredErrors>
    <ignoredError sqref="E37 E36 E38" formulaRange="1"/>
  </ignoredErrors>
  <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Normal="100" workbookViewId="0"/>
  </sheetViews>
  <sheetFormatPr baseColWidth="10" defaultRowHeight="15" x14ac:dyDescent="0.25"/>
  <cols>
    <col min="1" max="1" width="7.140625" customWidth="1"/>
    <col min="2" max="2" width="12.28515625" customWidth="1"/>
    <col min="5" max="5" width="12.140625" customWidth="1"/>
    <col min="11" max="11" width="12.140625" customWidth="1"/>
  </cols>
  <sheetData>
    <row r="1" spans="1:17" s="1" customFormat="1" ht="16.5" x14ac:dyDescent="0.3">
      <c r="A1" s="12" t="s">
        <v>138</v>
      </c>
      <c r="B1" s="12" t="s">
        <v>86</v>
      </c>
      <c r="C1" s="12"/>
      <c r="D1" s="12"/>
      <c r="E1" s="12"/>
      <c r="F1" s="12"/>
      <c r="G1" s="12"/>
      <c r="H1" s="12"/>
      <c r="I1" s="12"/>
      <c r="J1" s="12"/>
      <c r="K1" s="12"/>
      <c r="L1" s="12"/>
      <c r="M1" s="12"/>
      <c r="N1" s="12"/>
    </row>
    <row r="2" spans="1:17" s="1" customFormat="1" ht="16.5" x14ac:dyDescent="0.3">
      <c r="A2" s="11" t="s">
        <v>122</v>
      </c>
      <c r="L2" s="167" t="s">
        <v>347</v>
      </c>
      <c r="M2" s="168"/>
    </row>
    <row r="3" spans="1:17" ht="16.5" x14ac:dyDescent="0.3">
      <c r="Q3" s="75"/>
    </row>
    <row r="4" spans="1:17" ht="17.25" thickBot="1" x14ac:dyDescent="0.35">
      <c r="B4" s="11" t="s">
        <v>123</v>
      </c>
      <c r="H4" s="11" t="s">
        <v>124</v>
      </c>
    </row>
    <row r="5" spans="1:17" ht="17.25" thickBot="1" x14ac:dyDescent="0.35">
      <c r="A5" s="1"/>
      <c r="B5" s="172" t="s">
        <v>5</v>
      </c>
      <c r="C5" s="173"/>
      <c r="D5" s="173"/>
      <c r="E5" s="173"/>
      <c r="F5" s="174"/>
      <c r="G5" s="36"/>
      <c r="H5" s="172" t="s">
        <v>4</v>
      </c>
      <c r="I5" s="173"/>
      <c r="J5" s="173"/>
      <c r="K5" s="173"/>
      <c r="L5" s="174"/>
    </row>
    <row r="6" spans="1:17" ht="17.25" thickBot="1" x14ac:dyDescent="0.35">
      <c r="A6" s="1"/>
      <c r="B6" s="10" t="s">
        <v>3</v>
      </c>
      <c r="C6" s="10" t="s">
        <v>2</v>
      </c>
      <c r="D6" s="10" t="s">
        <v>1</v>
      </c>
      <c r="E6" s="10" t="s">
        <v>3</v>
      </c>
      <c r="F6" s="10" t="s">
        <v>2</v>
      </c>
      <c r="G6" s="28"/>
      <c r="H6" s="10" t="s">
        <v>3</v>
      </c>
      <c r="I6" s="10" t="s">
        <v>2</v>
      </c>
      <c r="J6" s="10" t="s">
        <v>1</v>
      </c>
      <c r="K6" s="10" t="s">
        <v>3</v>
      </c>
      <c r="L6" s="10" t="s">
        <v>2</v>
      </c>
    </row>
    <row r="7" spans="1:17" ht="16.5" x14ac:dyDescent="0.3">
      <c r="A7" s="8">
        <v>2005</v>
      </c>
      <c r="B7" s="7">
        <v>191500</v>
      </c>
      <c r="C7" s="7">
        <v>102874</v>
      </c>
      <c r="D7" s="7">
        <v>294370</v>
      </c>
      <c r="E7" s="17">
        <f t="shared" ref="E7:E8" si="0">B7/D7</f>
        <v>0.65054183510547947</v>
      </c>
      <c r="F7" s="17">
        <f t="shared" ref="F7:F8" si="1">C7/D7</f>
        <v>0.34947175323572377</v>
      </c>
      <c r="G7" s="28"/>
      <c r="H7" s="28"/>
      <c r="I7" s="28"/>
      <c r="J7" s="28"/>
      <c r="K7" s="17"/>
      <c r="L7" s="17"/>
    </row>
    <row r="8" spans="1:17" ht="16.5" x14ac:dyDescent="0.3">
      <c r="A8" s="8">
        <v>2010</v>
      </c>
      <c r="B8" s="7">
        <v>216459</v>
      </c>
      <c r="C8" s="7">
        <v>125600</v>
      </c>
      <c r="D8" s="7">
        <v>342059</v>
      </c>
      <c r="E8" s="17">
        <f t="shared" si="0"/>
        <v>0.63281188333006877</v>
      </c>
      <c r="F8" s="17">
        <f t="shared" si="1"/>
        <v>0.36718811666993123</v>
      </c>
      <c r="G8" s="28"/>
      <c r="H8" s="28"/>
      <c r="I8" s="28"/>
      <c r="J8" s="28"/>
      <c r="K8" s="17"/>
      <c r="L8" s="17"/>
    </row>
    <row r="9" spans="1:17" ht="16.5" x14ac:dyDescent="0.3">
      <c r="A9" s="8">
        <v>2015</v>
      </c>
      <c r="B9" s="7">
        <v>235938</v>
      </c>
      <c r="C9" s="7">
        <v>142701</v>
      </c>
      <c r="D9" s="7">
        <f t="shared" ref="D9:D11" si="2">SUM(B9:C9)</f>
        <v>378639</v>
      </c>
      <c r="E9" s="17">
        <f t="shared" ref="E9:E11" si="3">B9/D9</f>
        <v>0.62312123156885579</v>
      </c>
      <c r="F9" s="17">
        <f t="shared" ref="F9:F11" si="4">C9/D9</f>
        <v>0.37687876843114415</v>
      </c>
      <c r="G9" s="20"/>
      <c r="H9" s="20">
        <v>2474.3000000000002</v>
      </c>
      <c r="I9" s="20">
        <v>2109.9</v>
      </c>
      <c r="J9" s="20">
        <v>4584.2</v>
      </c>
      <c r="K9" s="17">
        <f t="shared" ref="K9:K10" si="5">H9/J9</f>
        <v>0.53974521181449331</v>
      </c>
      <c r="L9" s="17">
        <f t="shared" ref="L9:L10" si="6">I9/J9</f>
        <v>0.4602547881855068</v>
      </c>
    </row>
    <row r="10" spans="1:17" ht="16.5" x14ac:dyDescent="0.3">
      <c r="A10" s="8">
        <v>2018</v>
      </c>
      <c r="B10" s="7">
        <v>241862</v>
      </c>
      <c r="C10" s="7">
        <v>150927</v>
      </c>
      <c r="D10" s="7">
        <f t="shared" si="2"/>
        <v>392789</v>
      </c>
      <c r="E10" s="17">
        <f t="shared" si="3"/>
        <v>0.61575553286879214</v>
      </c>
      <c r="F10" s="17">
        <f t="shared" si="4"/>
        <v>0.38424446713120786</v>
      </c>
      <c r="G10" s="20"/>
      <c r="H10" s="20">
        <v>2566.6</v>
      </c>
      <c r="I10" s="20">
        <v>2165.9</v>
      </c>
      <c r="J10" s="20">
        <v>4732.3999999999996</v>
      </c>
      <c r="K10" s="17">
        <f t="shared" si="5"/>
        <v>0.54234637815907361</v>
      </c>
      <c r="L10" s="17">
        <f t="shared" si="6"/>
        <v>0.4576747527681515</v>
      </c>
    </row>
    <row r="11" spans="1:17" ht="16.5" x14ac:dyDescent="0.3">
      <c r="A11" s="8">
        <v>2019</v>
      </c>
      <c r="B11" s="7">
        <v>243664</v>
      </c>
      <c r="C11" s="7">
        <v>152584</v>
      </c>
      <c r="D11" s="7">
        <f t="shared" si="2"/>
        <v>396248</v>
      </c>
      <c r="E11" s="17">
        <f t="shared" si="3"/>
        <v>0.61492802487331166</v>
      </c>
      <c r="F11" s="17">
        <f t="shared" si="4"/>
        <v>0.38507197512668834</v>
      </c>
      <c r="G11" s="20"/>
    </row>
    <row r="12" spans="1:17" ht="16.5" x14ac:dyDescent="0.3">
      <c r="A12" s="8"/>
      <c r="B12" s="7"/>
      <c r="C12" s="7"/>
      <c r="D12" s="7"/>
      <c r="E12" s="17"/>
      <c r="F12" s="17"/>
      <c r="G12" s="20"/>
    </row>
    <row r="13" spans="1:17" ht="16.5" x14ac:dyDescent="0.3">
      <c r="A13" s="8"/>
      <c r="B13" s="7"/>
      <c r="C13" s="7"/>
      <c r="D13" s="7"/>
      <c r="E13" s="17"/>
      <c r="F13" s="17"/>
      <c r="G13" s="20"/>
    </row>
    <row r="14" spans="1:17" ht="16.5" x14ac:dyDescent="0.3">
      <c r="A14" s="8"/>
      <c r="B14" s="7"/>
      <c r="C14" s="7"/>
      <c r="D14" s="7"/>
      <c r="E14" s="17"/>
      <c r="F14" s="17"/>
      <c r="G14" s="20"/>
    </row>
    <row r="15" spans="1:17" ht="17.25" thickBot="1" x14ac:dyDescent="0.35">
      <c r="A15" s="8"/>
      <c r="B15" s="7"/>
      <c r="C15" s="7"/>
      <c r="D15" s="7"/>
      <c r="E15" s="17"/>
      <c r="F15" s="17"/>
      <c r="G15" s="20"/>
    </row>
    <row r="16" spans="1:17" ht="17.25" thickBot="1" x14ac:dyDescent="0.35">
      <c r="A16" s="8"/>
      <c r="B16" s="7"/>
      <c r="C16" s="7"/>
      <c r="D16" s="7"/>
      <c r="E16" s="17"/>
      <c r="F16" s="17"/>
      <c r="G16" s="20"/>
      <c r="I16" s="10" t="s">
        <v>3</v>
      </c>
      <c r="J16" s="10" t="s">
        <v>2</v>
      </c>
    </row>
    <row r="17" spans="1:10" ht="16.5" x14ac:dyDescent="0.3">
      <c r="A17" s="8"/>
      <c r="B17" s="7"/>
      <c r="C17" s="7"/>
      <c r="D17" s="7"/>
      <c r="E17" s="17"/>
      <c r="F17" s="17"/>
      <c r="G17" s="20"/>
      <c r="H17" t="s">
        <v>5</v>
      </c>
      <c r="I17" s="69">
        <v>0.61575553286879214</v>
      </c>
      <c r="J17" s="69">
        <v>0.38424446713120786</v>
      </c>
    </row>
    <row r="18" spans="1:10" ht="16.5" x14ac:dyDescent="0.3">
      <c r="A18" s="8"/>
      <c r="B18" s="7"/>
      <c r="C18" s="7"/>
      <c r="D18" s="7"/>
      <c r="E18" s="17"/>
      <c r="F18" s="17"/>
      <c r="G18" s="20"/>
      <c r="H18" t="s">
        <v>4</v>
      </c>
      <c r="I18" s="69">
        <v>0.54234637815907361</v>
      </c>
      <c r="J18" s="69">
        <v>0.4576747527681515</v>
      </c>
    </row>
    <row r="19" spans="1:10" ht="16.5" x14ac:dyDescent="0.3">
      <c r="A19" s="8"/>
      <c r="B19" s="7"/>
      <c r="C19" s="7"/>
      <c r="D19" s="7"/>
      <c r="E19" s="17"/>
      <c r="F19" s="17"/>
      <c r="G19" s="20"/>
    </row>
    <row r="20" spans="1:10" ht="16.5" x14ac:dyDescent="0.3">
      <c r="A20" s="8"/>
      <c r="B20" s="7"/>
      <c r="C20" s="7"/>
      <c r="D20" s="7"/>
      <c r="E20" s="17"/>
      <c r="F20" s="17"/>
      <c r="G20" s="20"/>
    </row>
    <row r="21" spans="1:10" ht="16.5" x14ac:dyDescent="0.3">
      <c r="A21" s="8"/>
      <c r="B21" s="7"/>
      <c r="C21" s="7"/>
      <c r="D21" s="7"/>
      <c r="E21" s="17"/>
      <c r="F21" s="17"/>
      <c r="G21" s="20"/>
    </row>
    <row r="22" spans="1:10" ht="16.5" x14ac:dyDescent="0.3">
      <c r="A22" s="8"/>
      <c r="B22" s="7"/>
      <c r="C22" s="7"/>
      <c r="D22" s="7"/>
      <c r="E22" s="17"/>
      <c r="F22" s="17"/>
      <c r="G22" s="20"/>
    </row>
    <row r="23" spans="1:10" ht="16.5" x14ac:dyDescent="0.3">
      <c r="A23" s="8"/>
      <c r="B23" s="7"/>
      <c r="C23" s="7"/>
      <c r="D23" s="7"/>
      <c r="E23" s="17"/>
      <c r="F23" s="17"/>
      <c r="G23" s="20"/>
    </row>
    <row r="24" spans="1:10" ht="16.5" x14ac:dyDescent="0.3">
      <c r="A24" s="8"/>
      <c r="B24" s="7"/>
      <c r="C24" s="7"/>
      <c r="D24" s="7"/>
      <c r="E24" s="17"/>
      <c r="F24" s="17"/>
      <c r="G24" s="20"/>
    </row>
    <row r="25" spans="1:10" ht="16.5" x14ac:dyDescent="0.3">
      <c r="A25" s="8"/>
      <c r="B25" s="7"/>
      <c r="C25" s="7"/>
      <c r="D25" s="7"/>
      <c r="E25" s="17"/>
      <c r="F25" s="17"/>
      <c r="G25" s="20"/>
    </row>
    <row r="26" spans="1:10" ht="16.5" x14ac:dyDescent="0.3">
      <c r="A26" s="26"/>
    </row>
    <row r="27" spans="1:10" ht="16.5" x14ac:dyDescent="0.3">
      <c r="A27" s="26"/>
    </row>
    <row r="28" spans="1:10" x14ac:dyDescent="0.25">
      <c r="A28" s="16" t="s">
        <v>369</v>
      </c>
    </row>
    <row r="29" spans="1:10" x14ac:dyDescent="0.25">
      <c r="A29" s="5" t="s">
        <v>115</v>
      </c>
    </row>
    <row r="30" spans="1:10" s="1" customFormat="1" ht="16.5" x14ac:dyDescent="0.3">
      <c r="A30" s="5" t="s">
        <v>112</v>
      </c>
    </row>
    <row r="31" spans="1:10" s="1" customFormat="1" ht="16.5" x14ac:dyDescent="0.3">
      <c r="A31" s="5" t="s">
        <v>121</v>
      </c>
    </row>
    <row r="32" spans="1:10" ht="16.5" x14ac:dyDescent="0.3">
      <c r="A32" s="26"/>
    </row>
    <row r="33" spans="1:14" s="1" customFormat="1" ht="16.5" x14ac:dyDescent="0.3">
      <c r="A33" s="12" t="s">
        <v>139</v>
      </c>
      <c r="B33" s="12" t="s">
        <v>91</v>
      </c>
      <c r="C33" s="12"/>
      <c r="D33" s="12"/>
      <c r="E33" s="12"/>
      <c r="F33" s="12"/>
      <c r="G33" s="12"/>
      <c r="H33" s="12"/>
      <c r="I33" s="12"/>
      <c r="J33" s="12"/>
      <c r="K33" s="12"/>
      <c r="L33" s="12"/>
      <c r="M33" s="12"/>
      <c r="N33" s="12"/>
    </row>
    <row r="34" spans="1:14" s="1" customFormat="1" ht="16.5" x14ac:dyDescent="0.3">
      <c r="A34" s="11" t="s">
        <v>120</v>
      </c>
      <c r="L34" s="167" t="s">
        <v>347</v>
      </c>
      <c r="M34" s="168"/>
    </row>
    <row r="36" spans="1:14" ht="15.75" thickBot="1" x14ac:dyDescent="0.3"/>
    <row r="37" spans="1:14" ht="15.75" thickBot="1" x14ac:dyDescent="0.3">
      <c r="B37" s="169" t="s">
        <v>5</v>
      </c>
      <c r="C37" s="170"/>
      <c r="D37" s="170"/>
      <c r="E37" s="170"/>
      <c r="F37" s="171"/>
      <c r="H37" s="169" t="s">
        <v>4</v>
      </c>
      <c r="I37" s="170"/>
      <c r="J37" s="170"/>
      <c r="K37" s="170"/>
      <c r="L37" s="171"/>
    </row>
    <row r="38" spans="1:14" ht="40.5" thickBot="1" x14ac:dyDescent="0.35">
      <c r="A38" s="1"/>
      <c r="B38" s="33" t="s">
        <v>118</v>
      </c>
      <c r="C38" s="33" t="s">
        <v>119</v>
      </c>
      <c r="D38" s="33" t="s">
        <v>100</v>
      </c>
      <c r="E38" s="33" t="s">
        <v>116</v>
      </c>
      <c r="F38" s="33" t="s">
        <v>117</v>
      </c>
      <c r="H38" s="33" t="s">
        <v>118</v>
      </c>
      <c r="I38" s="33" t="s">
        <v>119</v>
      </c>
      <c r="J38" s="33" t="s">
        <v>100</v>
      </c>
      <c r="K38" s="33" t="s">
        <v>116</v>
      </c>
      <c r="L38" s="33" t="s">
        <v>117</v>
      </c>
    </row>
    <row r="39" spans="1:14" ht="16.5" x14ac:dyDescent="0.3">
      <c r="A39" s="67">
        <v>2005</v>
      </c>
      <c r="B39" s="7">
        <v>17565</v>
      </c>
      <c r="C39" s="7">
        <v>4288</v>
      </c>
      <c r="D39" s="34">
        <f>SUM(B39:C39)</f>
        <v>21853</v>
      </c>
      <c r="E39" s="35">
        <f>B39/D39</f>
        <v>0.80377980140026539</v>
      </c>
      <c r="F39" s="35">
        <f>C39/D39</f>
        <v>0.19622019859973458</v>
      </c>
      <c r="H39" s="66"/>
      <c r="I39" s="66"/>
      <c r="J39" s="66"/>
      <c r="K39" s="66"/>
      <c r="L39" s="66"/>
    </row>
    <row r="40" spans="1:14" ht="16.5" x14ac:dyDescent="0.3">
      <c r="A40" s="67">
        <v>2010</v>
      </c>
      <c r="B40" s="7">
        <v>22101</v>
      </c>
      <c r="C40" s="7">
        <v>5140</v>
      </c>
      <c r="D40" s="34">
        <f t="shared" ref="D40:D42" si="7">SUM(B40:C40)</f>
        <v>27241</v>
      </c>
      <c r="E40" s="35">
        <f>B40/D40</f>
        <v>0.81131382842039568</v>
      </c>
      <c r="F40" s="35">
        <f>C40/D40</f>
        <v>0.18868617157960427</v>
      </c>
    </row>
    <row r="41" spans="1:14" ht="16.5" x14ac:dyDescent="0.3">
      <c r="A41" s="8">
        <v>2015</v>
      </c>
      <c r="B41" s="7">
        <v>26357</v>
      </c>
      <c r="C41" s="7">
        <v>5566</v>
      </c>
      <c r="D41" s="34">
        <f t="shared" si="7"/>
        <v>31923</v>
      </c>
      <c r="E41" s="35">
        <f t="shared" ref="E41:E42" si="8">B41/D41</f>
        <v>0.82564295335651416</v>
      </c>
      <c r="F41" s="35">
        <f t="shared" ref="F41:F42" si="9">C41/D41</f>
        <v>0.17435704664348589</v>
      </c>
      <c r="H41" s="20">
        <v>1541.7</v>
      </c>
      <c r="I41" s="20">
        <v>355.7</v>
      </c>
      <c r="J41" s="20">
        <f t="shared" ref="J41:J42" si="10">SUM(H41:I41)</f>
        <v>1897.4</v>
      </c>
      <c r="K41" s="35">
        <f t="shared" ref="K41:K42" si="11">H41/J41</f>
        <v>0.81253293981237484</v>
      </c>
      <c r="L41" s="35">
        <f t="shared" ref="L41:L42" si="12">I41/J41</f>
        <v>0.18746706018762516</v>
      </c>
    </row>
    <row r="42" spans="1:14" ht="16.5" x14ac:dyDescent="0.3">
      <c r="A42" s="8">
        <v>2017</v>
      </c>
      <c r="B42" s="7">
        <v>27419</v>
      </c>
      <c r="C42" s="7">
        <v>5598</v>
      </c>
      <c r="D42" s="34">
        <f t="shared" si="7"/>
        <v>33017</v>
      </c>
      <c r="E42" s="35">
        <f t="shared" si="8"/>
        <v>0.83045097979828575</v>
      </c>
      <c r="F42" s="35">
        <f t="shared" si="9"/>
        <v>0.16954902020171428</v>
      </c>
      <c r="H42" s="20">
        <v>1529.9</v>
      </c>
      <c r="I42" s="20">
        <v>312.60000000000002</v>
      </c>
      <c r="J42" s="20">
        <f t="shared" si="10"/>
        <v>1842.5</v>
      </c>
      <c r="K42" s="35">
        <f t="shared" si="11"/>
        <v>0.83033921302578029</v>
      </c>
      <c r="L42" s="35">
        <f t="shared" si="12"/>
        <v>0.16966078697421982</v>
      </c>
    </row>
    <row r="45" spans="1:14" ht="16.5" x14ac:dyDescent="0.3">
      <c r="A45" s="8"/>
      <c r="B45" s="20"/>
      <c r="C45" s="20"/>
      <c r="D45" s="20"/>
    </row>
    <row r="46" spans="1:14" ht="17.25" thickBot="1" x14ac:dyDescent="0.35">
      <c r="A46" s="8"/>
      <c r="B46" s="20"/>
      <c r="C46" s="20"/>
      <c r="D46" s="20"/>
    </row>
    <row r="47" spans="1:14" ht="17.25" thickBot="1" x14ac:dyDescent="0.35">
      <c r="A47" s="8"/>
      <c r="B47" s="20"/>
      <c r="C47" s="20"/>
      <c r="D47" s="20"/>
      <c r="I47" s="32" t="s">
        <v>116</v>
      </c>
      <c r="J47" s="32" t="s">
        <v>117</v>
      </c>
    </row>
    <row r="48" spans="1:14" x14ac:dyDescent="0.25">
      <c r="H48" t="s">
        <v>5</v>
      </c>
      <c r="I48" s="69">
        <v>0.83045097979828575</v>
      </c>
      <c r="J48" s="69">
        <v>0.16954902020171428</v>
      </c>
    </row>
    <row r="49" spans="1:10" x14ac:dyDescent="0.25">
      <c r="H49" t="s">
        <v>4</v>
      </c>
      <c r="I49" s="69">
        <v>0.83033921302578029</v>
      </c>
      <c r="J49" s="69">
        <v>0.16966078697421982</v>
      </c>
    </row>
    <row r="61" spans="1:10" x14ac:dyDescent="0.25">
      <c r="A61" s="16" t="s">
        <v>369</v>
      </c>
    </row>
    <row r="62" spans="1:10" s="1" customFormat="1" ht="16.5" x14ac:dyDescent="0.3">
      <c r="A62" s="5" t="s">
        <v>121</v>
      </c>
    </row>
  </sheetData>
  <mergeCells count="6">
    <mergeCell ref="L2:M2"/>
    <mergeCell ref="L34:M34"/>
    <mergeCell ref="B37:F37"/>
    <mergeCell ref="H37:L37"/>
    <mergeCell ref="B5:F5"/>
    <mergeCell ref="H5:L5"/>
  </mergeCells>
  <hyperlinks>
    <hyperlink ref="A29" r:id="rId1"/>
    <hyperlink ref="A60" r:id="rId2" display="Datos de distritos disponibles en padrón municipal de habitantes de la ciudad de Madrid"/>
    <hyperlink ref="A30" r:id="rId3"/>
    <hyperlink ref="A62" r:id="rId4"/>
    <hyperlink ref="A31" r:id="rId5"/>
    <hyperlink ref="L2:M2" location="fichas!A423" display="FICHA INDICADOR"/>
    <hyperlink ref="L34:M34" location="fichas!A442" display="FICHA INDICADOR"/>
  </hyperlinks>
  <pageMargins left="0.7" right="0.7" top="0.75" bottom="0.75" header="0.3" footer="0.3"/>
  <ignoredErrors>
    <ignoredError sqref="D41:D43 D9 D10:D11" formulaRange="1"/>
  </ignoredError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índice</vt:lpstr>
      <vt:lpstr>fichas</vt:lpstr>
      <vt:lpstr>1_Población</vt:lpstr>
      <vt:lpstr>2_FenómenosDemográficos</vt:lpstr>
      <vt:lpstr>3_FamiliasyHogares</vt:lpstr>
      <vt:lpstr>fichas!_Hlk31013595</vt:lpstr>
      <vt:lpstr>fichas!_Toc29989628</vt:lpstr>
      <vt:lpstr>fichas!_Toc29989629</vt:lpstr>
      <vt:lpstr>fichas!_Toc29989630</vt:lpstr>
      <vt:lpstr>fichas!_Toc29989631</vt:lpstr>
      <vt:lpstr>fichas!_Toc29989632</vt:lpstr>
      <vt:lpstr>fichas!_Toc29989633</vt:lpstr>
      <vt:lpstr>fichas!_Toc29989634</vt:lpstr>
      <vt:lpstr>fichas!_Toc29989636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Olmos Sáez</dc:creator>
  <cp:lastModifiedBy>María José Hernán Montalbán</cp:lastModifiedBy>
  <dcterms:created xsi:type="dcterms:W3CDTF">2020-01-16T08:37:12Z</dcterms:created>
  <dcterms:modified xsi:type="dcterms:W3CDTF">2020-05-21T06:40:43Z</dcterms:modified>
</cp:coreProperties>
</file>