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24226"/>
  <mc:AlternateContent xmlns:mc="http://schemas.openxmlformats.org/markup-compatibility/2006">
    <mc:Choice Requires="x15">
      <x15ac:absPath xmlns:x15ac="http://schemas.microsoft.com/office/spreadsheetml/2010/11/ac" url="M:\SG DE PADRON\DDE\WEB\WEB2023\1.A.Consumo, Precios y Condiciones de Vida\2.Precios\"/>
    </mc:Choice>
  </mc:AlternateContent>
  <xr:revisionPtr revIDLastSave="0" documentId="8_{91BC7820-B394-4B60-9323-FE205475E158}" xr6:coauthVersionLast="47" xr6:coauthVersionMax="47" xr10:uidLastSave="{00000000-0000-0000-0000-000000000000}"/>
  <bookViews>
    <workbookView xWindow="2505" yWindow="2505" windowWidth="21600" windowHeight="11385" tabRatio="599"/>
  </bookViews>
  <sheets>
    <sheet name="A2000123" sheetId="3" r:id="rId1"/>
  </sheets>
  <externalReferences>
    <externalReference r:id="rId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4" i="3" l="1"/>
  <c r="L24" i="3"/>
  <c r="J24" i="3"/>
  <c r="I24" i="3"/>
  <c r="G24" i="3"/>
  <c r="F24" i="3"/>
  <c r="D24" i="3"/>
  <c r="C24" i="3"/>
  <c r="M23" i="3"/>
  <c r="L23" i="3"/>
  <c r="J23" i="3"/>
  <c r="I23" i="3"/>
  <c r="G23" i="3"/>
  <c r="F23" i="3"/>
  <c r="D23" i="3"/>
  <c r="C23" i="3"/>
  <c r="M22" i="3"/>
  <c r="L22" i="3"/>
  <c r="J22" i="3"/>
  <c r="I22" i="3"/>
  <c r="G22" i="3"/>
  <c r="F22" i="3"/>
  <c r="D22" i="3"/>
  <c r="C22" i="3"/>
  <c r="M21" i="3"/>
  <c r="L21" i="3"/>
  <c r="J21" i="3"/>
  <c r="I21" i="3"/>
  <c r="G21" i="3"/>
  <c r="F21" i="3"/>
  <c r="D21" i="3"/>
  <c r="C21" i="3"/>
  <c r="M20" i="3"/>
  <c r="L20" i="3"/>
  <c r="J20" i="3"/>
  <c r="I20" i="3"/>
  <c r="G20" i="3"/>
  <c r="F20" i="3"/>
  <c r="D20" i="3"/>
  <c r="C20" i="3"/>
  <c r="M19" i="3"/>
  <c r="L19" i="3"/>
  <c r="J19" i="3"/>
  <c r="I19" i="3"/>
  <c r="G19" i="3"/>
  <c r="F19" i="3"/>
  <c r="D19" i="3"/>
  <c r="C19" i="3"/>
  <c r="M18" i="3"/>
  <c r="L18" i="3"/>
  <c r="J18" i="3"/>
  <c r="I18" i="3"/>
  <c r="G18" i="3"/>
  <c r="F18" i="3"/>
  <c r="D18" i="3"/>
  <c r="C18" i="3"/>
  <c r="M17" i="3"/>
  <c r="L17" i="3"/>
  <c r="J17" i="3"/>
  <c r="I17" i="3"/>
  <c r="G17" i="3"/>
  <c r="F17" i="3"/>
  <c r="D17" i="3"/>
  <c r="C17" i="3"/>
  <c r="M16" i="3"/>
  <c r="L16" i="3"/>
  <c r="J16" i="3"/>
  <c r="I16" i="3"/>
  <c r="G16" i="3"/>
  <c r="F16" i="3"/>
  <c r="D16" i="3"/>
  <c r="C16" i="3"/>
  <c r="M15" i="3"/>
  <c r="L15" i="3"/>
  <c r="J15" i="3"/>
  <c r="I15" i="3"/>
  <c r="G15" i="3"/>
  <c r="F15" i="3"/>
  <c r="D15" i="3"/>
  <c r="C15" i="3"/>
  <c r="M14" i="3"/>
  <c r="L14" i="3"/>
  <c r="J14" i="3"/>
  <c r="I14" i="3"/>
  <c r="G14" i="3"/>
  <c r="F14" i="3"/>
  <c r="D14" i="3"/>
  <c r="C14" i="3"/>
  <c r="M13" i="3"/>
  <c r="L13" i="3"/>
  <c r="J13" i="3"/>
  <c r="I13" i="3"/>
  <c r="G13" i="3"/>
  <c r="F13" i="3"/>
  <c r="D13" i="3"/>
  <c r="C13" i="3"/>
  <c r="M12" i="3"/>
  <c r="L12" i="3"/>
  <c r="J12" i="3"/>
  <c r="I12" i="3"/>
  <c r="G12" i="3"/>
  <c r="F12" i="3"/>
  <c r="D12" i="3"/>
  <c r="C12" i="3"/>
  <c r="M11" i="3"/>
  <c r="L11" i="3"/>
  <c r="J11" i="3"/>
  <c r="I11" i="3"/>
  <c r="G11" i="3"/>
  <c r="F11" i="3"/>
  <c r="D11" i="3"/>
  <c r="C11" i="3"/>
  <c r="M10" i="3"/>
  <c r="L10" i="3"/>
  <c r="J10" i="3"/>
  <c r="I10" i="3"/>
  <c r="G10" i="3"/>
  <c r="F10" i="3"/>
  <c r="D10" i="3"/>
  <c r="C10" i="3"/>
</calcChain>
</file>

<file path=xl/sharedStrings.xml><?xml version="1.0" encoding="utf-8"?>
<sst xmlns="http://schemas.openxmlformats.org/spreadsheetml/2006/main" count="21" uniqueCount="15">
  <si>
    <t>FUENTE: I.N.E. Instituto Nacional de Estadística</t>
  </si>
  <si>
    <t>Acceso a 
Banco Datos</t>
  </si>
  <si>
    <t>Índice</t>
  </si>
  <si>
    <t>Datos</t>
  </si>
  <si>
    <t xml:space="preserve"> </t>
  </si>
  <si>
    <t>CONSUMO, PRECIOS Y CONDICIONES DE VIDA. PRECIOS. ÍNDICE DE PRECIOS DE CONSUMO</t>
  </si>
  <si>
    <t xml:space="preserve">  Incremento medio anual</t>
  </si>
  <si>
    <t xml:space="preserve">  Incremento anual (diciembre-diciembre)</t>
  </si>
  <si>
    <t>Comunidad de Madrid</t>
  </si>
  <si>
    <t>Conjunto nacional</t>
  </si>
  <si>
    <t>Año</t>
  </si>
  <si>
    <t xml:space="preserve">  Índice general 
(diciembre)</t>
  </si>
  <si>
    <t xml:space="preserve">  Índice general 
(media anual)</t>
  </si>
  <si>
    <t xml:space="preserve">NOTA: El Índice de Precios de Consumo (IPC) es una medida estadística de la evolución del conjunto de precios de los bienes y servicios que consume la población residente en viviendas familiares en España. En el Sistema de Índices de Precios de Consumo, la media aritmética simple de los índices mensuales del año base se hace igual a 100 </t>
  </si>
  <si>
    <t>1. Evolución del Índice de precios de consumo (base 2021=100)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</si>
</sst>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4" formatCode="#,##0.0"/>
    <numFmt numFmtId="176" formatCode="General_)"/>
    <numFmt numFmtId="180" formatCode="0.0"/>
  </numFmts>
  <fonts count="9" x14ac:knownFonts="1">
    <font>
      <sz val="10"/>
      <name val="Arial"/>
    </font>
    <font>
      <b/>
      <sz val="8"/>
      <name val="Arial"/>
      <family val="2"/>
    </font>
    <font>
      <sz val="8"/>
      <name val="Arial"/>
      <family val="2"/>
    </font>
    <font>
      <sz val="10"/>
      <name val="Courier"/>
    </font>
    <font>
      <b/>
      <sz val="7"/>
      <color indexed="61"/>
      <name val="Arial"/>
      <family val="2"/>
    </font>
    <font>
      <u/>
      <sz val="10"/>
      <color indexed="12"/>
      <name val="Arial"/>
      <family val="2"/>
    </font>
    <font>
      <sz val="10"/>
      <name val="Arial"/>
      <family val="2"/>
    </font>
    <font>
      <b/>
      <u/>
      <sz val="8"/>
      <color indexed="9"/>
      <name val="Arial"/>
      <family val="2"/>
    </font>
    <font>
      <sz val="11"/>
      <color indexed="8"/>
      <name val="Calibri"/>
      <family val="2"/>
      <scheme val="minor"/>
    </font>
  </fonts>
  <fills count="4">
    <fill>
      <patternFill patternType="none"/>
    </fill>
    <fill>
      <patternFill patternType="gray125"/>
    </fill>
    <fill>
      <patternFill patternType="solid">
        <fgColor indexed="47"/>
        <bgColor indexed="64"/>
      </patternFill>
    </fill>
    <fill>
      <patternFill patternType="solid">
        <fgColor indexed="52"/>
        <bgColor indexed="64"/>
      </patternFill>
    </fill>
  </fills>
  <borders count="12">
    <border>
      <left/>
      <right/>
      <top/>
      <bottom/>
      <diagonal/>
    </border>
    <border>
      <left/>
      <right/>
      <top style="thin">
        <color indexed="22"/>
      </top>
      <bottom/>
      <diagonal/>
    </border>
    <border>
      <left/>
      <right/>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style="thick">
        <color indexed="16"/>
      </left>
      <right style="thick">
        <color indexed="16"/>
      </right>
      <top style="thick">
        <color indexed="16"/>
      </top>
      <bottom style="thick">
        <color indexed="16"/>
      </bottom>
      <diagonal/>
    </border>
    <border>
      <left style="thick">
        <color indexed="53"/>
      </left>
      <right style="thick">
        <color indexed="53"/>
      </right>
      <top style="thick">
        <color indexed="53"/>
      </top>
      <bottom style="thick">
        <color indexed="53"/>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bottom/>
      <diagonal/>
    </border>
    <border>
      <left/>
      <right style="thin">
        <color indexed="22"/>
      </right>
      <top/>
      <bottom/>
      <diagonal/>
    </border>
    <border>
      <left/>
      <right style="thin">
        <color theme="0" tint="-0.24994659260841701"/>
      </right>
      <top/>
      <bottom/>
      <diagonal/>
    </border>
  </borders>
  <cellStyleXfs count="5">
    <xf numFmtId="0" fontId="0" fillId="0" borderId="0"/>
    <xf numFmtId="0" fontId="5" fillId="0" borderId="0" applyNumberFormat="0" applyFill="0" applyBorder="0" applyAlignment="0" applyProtection="0">
      <alignment vertical="top"/>
      <protection locked="0"/>
    </xf>
    <xf numFmtId="0" fontId="8" fillId="0" borderId="0"/>
    <xf numFmtId="0" fontId="6" fillId="0" borderId="0"/>
    <xf numFmtId="176" fontId="3" fillId="0" borderId="0"/>
  </cellStyleXfs>
  <cellXfs count="46">
    <xf numFmtId="0" fontId="0" fillId="0" borderId="0" xfId="0"/>
    <xf numFmtId="3" fontId="1" fillId="0" borderId="0" xfId="0" applyNumberFormat="1" applyFont="1" applyAlignment="1" applyProtection="1">
      <alignment horizontal="left"/>
    </xf>
    <xf numFmtId="0" fontId="2" fillId="0" borderId="0" xfId="0" applyFont="1"/>
    <xf numFmtId="0" fontId="1" fillId="0" borderId="0" xfId="0" applyNumberFormat="1" applyFont="1" applyAlignment="1" applyProtection="1">
      <alignment horizontal="left"/>
    </xf>
    <xf numFmtId="176" fontId="1" fillId="0" borderId="0" xfId="4" applyFont="1" applyAlignment="1" applyProtection="1">
      <alignment horizontal="left"/>
    </xf>
    <xf numFmtId="176" fontId="2" fillId="0" borderId="0" xfId="4" applyFont="1"/>
    <xf numFmtId="0" fontId="1" fillId="2" borderId="1" xfId="0" applyFont="1" applyFill="1" applyBorder="1" applyAlignment="1">
      <alignment horizontal="center"/>
    </xf>
    <xf numFmtId="0" fontId="1" fillId="0" borderId="0" xfId="0" applyFont="1" applyAlignment="1">
      <alignment horizontal="center"/>
    </xf>
    <xf numFmtId="0" fontId="1" fillId="2" borderId="0" xfId="0" applyFont="1" applyFill="1" applyBorder="1" applyAlignment="1">
      <alignment horizontal="center"/>
    </xf>
    <xf numFmtId="0" fontId="1" fillId="2" borderId="0" xfId="0" applyFont="1" applyFill="1" applyBorder="1" applyAlignment="1">
      <alignment horizontal="left"/>
    </xf>
    <xf numFmtId="0" fontId="1" fillId="2" borderId="0" xfId="0" applyFont="1" applyFill="1" applyBorder="1" applyAlignment="1">
      <alignment horizontal="right"/>
    </xf>
    <xf numFmtId="0" fontId="1" fillId="2" borderId="2" xfId="0" applyFont="1" applyFill="1" applyBorder="1" applyAlignment="1">
      <alignment horizontal="right"/>
    </xf>
    <xf numFmtId="0" fontId="2" fillId="0" borderId="3" xfId="0" applyFont="1" applyBorder="1"/>
    <xf numFmtId="0" fontId="2" fillId="0" borderId="2" xfId="0" applyFont="1" applyBorder="1"/>
    <xf numFmtId="0" fontId="2" fillId="0" borderId="4" xfId="0" applyFont="1" applyBorder="1"/>
    <xf numFmtId="0" fontId="4" fillId="2" borderId="5" xfId="0" applyFont="1" applyFill="1" applyBorder="1" applyAlignment="1">
      <alignment horizontal="center" wrapText="1"/>
    </xf>
    <xf numFmtId="0" fontId="7" fillId="3" borderId="6" xfId="1" applyFont="1" applyFill="1" applyBorder="1" applyAlignment="1" applyProtection="1">
      <alignment horizontal="center"/>
    </xf>
    <xf numFmtId="0" fontId="0" fillId="0" borderId="7" xfId="0" applyFill="1" applyBorder="1" applyAlignment="1">
      <alignment wrapText="1"/>
    </xf>
    <xf numFmtId="0" fontId="0" fillId="0" borderId="1" xfId="0" applyFill="1" applyBorder="1" applyAlignment="1">
      <alignment horizontal="right" wrapText="1"/>
    </xf>
    <xf numFmtId="0" fontId="1" fillId="0" borderId="1" xfId="0" applyFont="1" applyFill="1" applyBorder="1" applyAlignment="1">
      <alignment horizontal="right"/>
    </xf>
    <xf numFmtId="0" fontId="0" fillId="0" borderId="8" xfId="0" applyFill="1" applyBorder="1" applyAlignment="1">
      <alignment horizontal="right" wrapText="1"/>
    </xf>
    <xf numFmtId="0" fontId="2" fillId="0" borderId="0" xfId="0" applyFont="1" applyBorder="1"/>
    <xf numFmtId="0" fontId="2" fillId="0" borderId="0" xfId="0" applyFont="1" applyBorder="1" applyAlignment="1">
      <alignment horizontal="left"/>
    </xf>
    <xf numFmtId="174" fontId="2" fillId="0" borderId="0" xfId="0" applyNumberFormat="1" applyFont="1"/>
    <xf numFmtId="176" fontId="2" fillId="0" borderId="0" xfId="4" applyFont="1" applyAlignment="1">
      <alignment horizontal="left"/>
    </xf>
    <xf numFmtId="0" fontId="1" fillId="0" borderId="9" xfId="0" applyFont="1" applyBorder="1" applyAlignment="1">
      <alignment horizontal="left"/>
    </xf>
    <xf numFmtId="0" fontId="1" fillId="0" borderId="0" xfId="0" applyFont="1" applyAlignment="1">
      <alignment horizontal="left"/>
    </xf>
    <xf numFmtId="180" fontId="2" fillId="0" borderId="11" xfId="0" applyNumberFormat="1" applyFont="1" applyBorder="1" applyAlignment="1">
      <alignment horizontal="right"/>
    </xf>
    <xf numFmtId="176" fontId="1" fillId="2" borderId="8" xfId="4" applyFont="1" applyFill="1" applyBorder="1" applyAlignment="1" applyProtection="1">
      <alignment horizontal="right" wrapText="1"/>
    </xf>
    <xf numFmtId="0" fontId="0" fillId="0" borderId="4" xfId="0" applyBorder="1" applyAlignment="1">
      <alignment horizontal="right" wrapText="1"/>
    </xf>
    <xf numFmtId="0" fontId="1" fillId="2" borderId="7" xfId="0" applyFont="1" applyFill="1" applyBorder="1" applyAlignment="1" applyProtection="1">
      <alignment horizontal="left" wrapText="1"/>
    </xf>
    <xf numFmtId="0" fontId="0" fillId="0" borderId="9" xfId="0" applyBorder="1" applyAlignment="1">
      <alignment wrapText="1"/>
    </xf>
    <xf numFmtId="0" fontId="0" fillId="0" borderId="3" xfId="0" applyBorder="1" applyAlignment="1">
      <alignment wrapText="1"/>
    </xf>
    <xf numFmtId="0" fontId="1" fillId="2" borderId="1" xfId="0" applyFont="1" applyFill="1" applyBorder="1" applyAlignment="1" applyProtection="1">
      <alignment horizontal="center" wrapText="1"/>
    </xf>
    <xf numFmtId="0" fontId="0" fillId="0" borderId="2" xfId="0" applyBorder="1" applyAlignment="1">
      <alignment horizontal="center" wrapText="1"/>
    </xf>
    <xf numFmtId="0" fontId="1" fillId="2" borderId="8" xfId="0" applyFont="1" applyFill="1" applyBorder="1" applyAlignment="1" applyProtection="1">
      <alignment horizontal="center" wrapText="1"/>
    </xf>
    <xf numFmtId="0" fontId="0" fillId="0" borderId="4" xfId="0" applyBorder="1" applyAlignment="1">
      <alignment horizontal="center" wrapText="1"/>
    </xf>
    <xf numFmtId="180" fontId="1" fillId="2" borderId="1" xfId="4" applyNumberFormat="1" applyFont="1" applyFill="1" applyBorder="1" applyAlignment="1" applyProtection="1">
      <alignment horizontal="right" wrapText="1"/>
    </xf>
    <xf numFmtId="0" fontId="0" fillId="0" borderId="2" xfId="0" applyBorder="1" applyAlignment="1">
      <alignment horizontal="right" wrapText="1"/>
    </xf>
    <xf numFmtId="0" fontId="2" fillId="0" borderId="7" xfId="0" applyFont="1" applyFill="1" applyBorder="1" applyAlignment="1">
      <alignment wrapText="1"/>
    </xf>
    <xf numFmtId="0" fontId="0" fillId="0" borderId="1" xfId="0" applyBorder="1" applyAlignment="1">
      <alignment wrapText="1"/>
    </xf>
    <xf numFmtId="0" fontId="0" fillId="0" borderId="8" xfId="0" applyBorder="1" applyAlignment="1">
      <alignment wrapText="1"/>
    </xf>
    <xf numFmtId="0" fontId="0" fillId="0" borderId="0" xfId="0" applyBorder="1" applyAlignment="1">
      <alignment wrapText="1"/>
    </xf>
    <xf numFmtId="0" fontId="0" fillId="0" borderId="10" xfId="0" applyBorder="1" applyAlignment="1">
      <alignment wrapText="1"/>
    </xf>
    <xf numFmtId="0" fontId="0" fillId="0" borderId="2" xfId="0" applyBorder="1" applyAlignment="1">
      <alignment wrapText="1"/>
    </xf>
    <xf numFmtId="0" fontId="0" fillId="0" borderId="4" xfId="0" applyBorder="1" applyAlignment="1">
      <alignment wrapText="1"/>
    </xf>
  </cellXfs>
  <cellStyles count="5">
    <cellStyle name="Hipervínculo" xfId="1" builtinId="8"/>
    <cellStyle name="Normal" xfId="0" builtinId="0"/>
    <cellStyle name="Normal 2" xfId="2"/>
    <cellStyle name="Normal 3" xfId="3"/>
    <cellStyle name="Normal_0530101y053020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ebase%20DATOS/50913fichero%20conservado%20de%20Antonio%20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50913"/>
      <sheetName val="calculos para tabla 1"/>
      <sheetName val="calculos para tabla 2"/>
      <sheetName val="A2000122"/>
      <sheetName val="A2000222"/>
      <sheetName val="0102010000013"/>
      <sheetName val="0102010000023"/>
    </sheetNames>
    <sheetDataSet>
      <sheetData sheetId="0"/>
      <sheetData sheetId="1">
        <row r="5">
          <cell r="A5">
            <v>2002</v>
          </cell>
          <cell r="B5" t="str">
            <v>2002M12</v>
          </cell>
          <cell r="C5">
            <v>71.660749999999993</v>
          </cell>
          <cell r="D5">
            <v>71.092333333333343</v>
          </cell>
          <cell r="E5">
            <v>72.882000000000005</v>
          </cell>
          <cell r="F5">
            <v>72.409000000000006</v>
          </cell>
          <cell r="G5">
            <v>3.6083333333333338</v>
          </cell>
          <cell r="H5">
            <v>3.5249999999999999</v>
          </cell>
        </row>
        <row r="6">
          <cell r="A6">
            <v>2003</v>
          </cell>
          <cell r="B6" t="str">
            <v>2003M12</v>
          </cell>
          <cell r="C6">
            <v>73.820083333333329</v>
          </cell>
          <cell r="D6">
            <v>73.252750000000006</v>
          </cell>
          <cell r="E6">
            <v>74.801000000000002</v>
          </cell>
          <cell r="F6">
            <v>74.293999999999997</v>
          </cell>
          <cell r="G6">
            <v>3</v>
          </cell>
          <cell r="H6">
            <v>3.0333333333333332</v>
          </cell>
          <cell r="I6">
            <v>2.6330232430504141</v>
          </cell>
          <cell r="J6">
            <v>2.6032675496139746</v>
          </cell>
        </row>
        <row r="7">
          <cell r="A7">
            <v>2004</v>
          </cell>
          <cell r="B7" t="str">
            <v>2004M12</v>
          </cell>
          <cell r="C7">
            <v>76.031333333333336</v>
          </cell>
          <cell r="D7">
            <v>75.479083333333335</v>
          </cell>
          <cell r="E7">
            <v>77.094999999999999</v>
          </cell>
          <cell r="F7">
            <v>76.691999999999993</v>
          </cell>
          <cell r="G7">
            <v>2.9916666666666667</v>
          </cell>
          <cell r="H7">
            <v>3.0250000000000004</v>
          </cell>
          <cell r="I7">
            <v>3.0668039197336849</v>
          </cell>
          <cell r="J7">
            <v>3.2277169084986568</v>
          </cell>
        </row>
        <row r="8">
          <cell r="A8">
            <v>2005</v>
          </cell>
          <cell r="B8" t="str">
            <v>2005M12</v>
          </cell>
          <cell r="C8">
            <v>78.413916666666651</v>
          </cell>
          <cell r="D8">
            <v>78.021833333333333</v>
          </cell>
          <cell r="E8">
            <v>79.915999999999997</v>
          </cell>
          <cell r="F8">
            <v>79.557000000000002</v>
          </cell>
          <cell r="G8">
            <v>3.1416666666666671</v>
          </cell>
          <cell r="H8">
            <v>3.3666666666666671</v>
          </cell>
          <cell r="I8">
            <v>3.6591218626369937</v>
          </cell>
          <cell r="J8">
            <v>3.7357221092160886</v>
          </cell>
        </row>
        <row r="9">
          <cell r="A9">
            <v>2006</v>
          </cell>
          <cell r="B9" t="str">
            <v>2006M12</v>
          </cell>
          <cell r="C9">
            <v>81.193250000000006</v>
          </cell>
          <cell r="D9">
            <v>80.764750000000006</v>
          </cell>
          <cell r="E9">
            <v>82.057000000000002</v>
          </cell>
          <cell r="F9">
            <v>81.677999999999997</v>
          </cell>
          <cell r="G9">
            <v>3.5583333333333336</v>
          </cell>
          <cell r="H9">
            <v>3.5250000000000004</v>
          </cell>
          <cell r="I9">
            <v>2.6790630161669826</v>
          </cell>
          <cell r="J9">
            <v>2.6660130472491383</v>
          </cell>
        </row>
        <row r="10">
          <cell r="A10">
            <v>2007</v>
          </cell>
          <cell r="B10" t="str">
            <v>2007M12</v>
          </cell>
          <cell r="C10">
            <v>83.44916666666667</v>
          </cell>
          <cell r="D10">
            <v>83.015500000000003</v>
          </cell>
          <cell r="E10">
            <v>85.311000000000007</v>
          </cell>
          <cell r="F10">
            <v>85.125</v>
          </cell>
          <cell r="G10">
            <v>2.7749999999999999</v>
          </cell>
          <cell r="H10">
            <v>2.7833333333333337</v>
          </cell>
          <cell r="I10">
            <v>3.9655361516994336</v>
          </cell>
          <cell r="J10">
            <v>4.2202306618673413</v>
          </cell>
        </row>
        <row r="11">
          <cell r="A11">
            <v>2008</v>
          </cell>
          <cell r="B11" t="str">
            <v>2008M12</v>
          </cell>
          <cell r="C11">
            <v>86.68783333333333</v>
          </cell>
          <cell r="D11">
            <v>86.398666666666657</v>
          </cell>
          <cell r="E11">
            <v>86.662999999999997</v>
          </cell>
          <cell r="F11">
            <v>86.344999999999999</v>
          </cell>
          <cell r="G11">
            <v>3.8833333333333333</v>
          </cell>
          <cell r="H11">
            <v>4.0916666666666659</v>
          </cell>
          <cell r="I11">
            <v>1.5847897691974033</v>
          </cell>
          <cell r="J11">
            <v>1.4331864904552072</v>
          </cell>
        </row>
        <row r="12">
          <cell r="A12">
            <v>2009</v>
          </cell>
          <cell r="B12" t="str">
            <v>2009M12</v>
          </cell>
          <cell r="C12">
            <v>86.631416666666667</v>
          </cell>
          <cell r="D12">
            <v>86.15000000000002</v>
          </cell>
          <cell r="E12">
            <v>87.441999999999993</v>
          </cell>
          <cell r="F12">
            <v>87.031000000000006</v>
          </cell>
          <cell r="G12">
            <v>-5.83333333333333E-2</v>
          </cell>
          <cell r="H12">
            <v>-0.29166666666666674</v>
          </cell>
          <cell r="I12">
            <v>0.89888418356161015</v>
          </cell>
          <cell r="J12">
            <v>0.79448723145520983</v>
          </cell>
        </row>
        <row r="13">
          <cell r="A13">
            <v>2010</v>
          </cell>
          <cell r="B13" t="str">
            <v>2010M12</v>
          </cell>
          <cell r="C13">
            <v>88.230500000000006</v>
          </cell>
          <cell r="D13">
            <v>87.700583333333341</v>
          </cell>
          <cell r="E13">
            <v>90.048000000000002</v>
          </cell>
          <cell r="F13">
            <v>89.631</v>
          </cell>
          <cell r="G13">
            <v>1.8333333333333333</v>
          </cell>
          <cell r="H13">
            <v>1.7833333333333334</v>
          </cell>
          <cell r="I13">
            <v>2.9802612017108654</v>
          </cell>
          <cell r="J13">
            <v>2.9874412565637387</v>
          </cell>
        </row>
        <row r="14">
          <cell r="A14">
            <v>2011</v>
          </cell>
          <cell r="B14" t="str">
            <v>2011M12</v>
          </cell>
          <cell r="C14">
            <v>90.961666666666687</v>
          </cell>
          <cell r="D14">
            <v>90.503583333333324</v>
          </cell>
          <cell r="E14">
            <v>92.337000000000003</v>
          </cell>
          <cell r="F14">
            <v>91.762</v>
          </cell>
          <cell r="G14">
            <v>3.0916666666666668</v>
          </cell>
          <cell r="H14">
            <v>3.2083333333333335</v>
          </cell>
          <cell r="I14">
            <v>2.5419776119403048</v>
          </cell>
          <cell r="J14">
            <v>2.3775256328725458</v>
          </cell>
        </row>
        <row r="15">
          <cell r="A15">
            <v>2012</v>
          </cell>
          <cell r="B15" t="str">
            <v>2012M12</v>
          </cell>
          <cell r="C15">
            <v>93.122416666666666</v>
          </cell>
          <cell r="D15">
            <v>92.717416666666665</v>
          </cell>
          <cell r="E15">
            <v>94.650999999999996</v>
          </cell>
          <cell r="F15">
            <v>94.394000000000005</v>
          </cell>
          <cell r="G15">
            <v>2.375</v>
          </cell>
          <cell r="H15">
            <v>2.4499999999999997</v>
          </cell>
          <cell r="I15">
            <v>2.5060376663742501</v>
          </cell>
          <cell r="J15">
            <v>2.8682897059785217</v>
          </cell>
        </row>
        <row r="16">
          <cell r="A16">
            <v>2013</v>
          </cell>
          <cell r="B16" t="str">
            <v>2013M12</v>
          </cell>
          <cell r="C16">
            <v>94.324166666666656</v>
          </cell>
          <cell r="D16">
            <v>94.023416666666662</v>
          </cell>
          <cell r="E16">
            <v>94.811000000000007</v>
          </cell>
          <cell r="F16">
            <v>94.632000000000005</v>
          </cell>
          <cell r="G16">
            <v>1.3</v>
          </cell>
          <cell r="H16">
            <v>1.4249999999999998</v>
          </cell>
          <cell r="I16">
            <v>0.1690420597775022</v>
          </cell>
          <cell r="J16">
            <v>0.2521346695764537</v>
          </cell>
        </row>
        <row r="17">
          <cell r="A17">
            <v>2014</v>
          </cell>
          <cell r="B17" t="str">
            <v>2014M12</v>
          </cell>
          <cell r="C17">
            <v>94.160166666666669</v>
          </cell>
          <cell r="D17">
            <v>93.88133333333333</v>
          </cell>
          <cell r="E17">
            <v>93.811999999999998</v>
          </cell>
          <cell r="F17">
            <v>93.646000000000001</v>
          </cell>
          <cell r="G17">
            <v>-0.16666666666666666</v>
          </cell>
          <cell r="H17">
            <v>-0.14166666666666669</v>
          </cell>
          <cell r="I17">
            <v>-1.0536752064634003</v>
          </cell>
          <cell r="J17">
            <v>-1.0419308479161393</v>
          </cell>
        </row>
        <row r="18">
          <cell r="A18">
            <v>2015</v>
          </cell>
          <cell r="B18" t="str">
            <v>2015M12</v>
          </cell>
          <cell r="C18">
            <v>93.721333333333334</v>
          </cell>
          <cell r="D18">
            <v>93.411583333333326</v>
          </cell>
          <cell r="E18">
            <v>93.826999999999998</v>
          </cell>
          <cell r="F18">
            <v>93.662999999999997</v>
          </cell>
          <cell r="G18">
            <v>-0.46666666666666673</v>
          </cell>
          <cell r="H18">
            <v>-0.50000000000000011</v>
          </cell>
          <cell r="I18">
            <v>1.5989425659834744E-2</v>
          </cell>
          <cell r="J18">
            <v>1.8153471584470005E-2</v>
          </cell>
        </row>
        <row r="19">
          <cell r="A19">
            <v>2016</v>
          </cell>
          <cell r="B19" t="str">
            <v>2016M12</v>
          </cell>
          <cell r="C19">
            <v>93.475250000000003</v>
          </cell>
          <cell r="D19">
            <v>93.222333333333324</v>
          </cell>
          <cell r="E19">
            <v>95.103999999999999</v>
          </cell>
          <cell r="F19">
            <v>95.132000000000005</v>
          </cell>
          <cell r="G19">
            <v>-0.25833333333333336</v>
          </cell>
          <cell r="H19">
            <v>-0.19166666666666654</v>
          </cell>
          <cell r="I19">
            <v>1.3610154859475365</v>
          </cell>
          <cell r="J19">
            <v>1.5683887981380096</v>
          </cell>
        </row>
        <row r="20">
          <cell r="A20">
            <v>2017</v>
          </cell>
          <cell r="B20" t="str">
            <v>2017M12</v>
          </cell>
          <cell r="C20">
            <v>95.151083333333318</v>
          </cell>
          <cell r="D20">
            <v>95.045833333333334</v>
          </cell>
          <cell r="E20">
            <v>96.212999999999994</v>
          </cell>
          <cell r="F20">
            <v>96.19</v>
          </cell>
          <cell r="G20">
            <v>1.8</v>
          </cell>
          <cell r="H20">
            <v>1.966666666666667</v>
          </cell>
          <cell r="I20">
            <v>1.1660918573351164</v>
          </cell>
          <cell r="J20">
            <v>1.1121389227599421</v>
          </cell>
        </row>
        <row r="21">
          <cell r="A21">
            <v>2018</v>
          </cell>
          <cell r="B21" t="str">
            <v>2018M12</v>
          </cell>
          <cell r="C21">
            <v>96.754583333333343</v>
          </cell>
          <cell r="D21">
            <v>96.637833333333319</v>
          </cell>
          <cell r="E21">
            <v>97.578999999999994</v>
          </cell>
          <cell r="F21">
            <v>97.328999999999994</v>
          </cell>
          <cell r="G21">
            <v>1.6916666666666664</v>
          </cell>
          <cell r="H21">
            <v>1.6916666666666664</v>
          </cell>
          <cell r="I21">
            <v>1.4197665596125342</v>
          </cell>
          <cell r="J21">
            <v>1.1841147728454127</v>
          </cell>
        </row>
        <row r="22">
          <cell r="A22">
            <v>2019</v>
          </cell>
          <cell r="B22" t="str">
            <v>2019M12</v>
          </cell>
          <cell r="C22">
            <v>97.682916666666657</v>
          </cell>
          <cell r="D22">
            <v>97.313833333333321</v>
          </cell>
          <cell r="E22">
            <v>98.424000000000007</v>
          </cell>
          <cell r="F22">
            <v>98.096000000000004</v>
          </cell>
          <cell r="G22">
            <v>0.97500000000000009</v>
          </cell>
          <cell r="H22">
            <v>0.69166666666666676</v>
          </cell>
          <cell r="I22">
            <v>0.86596501296387629</v>
          </cell>
          <cell r="J22">
            <v>0.78804878299376657</v>
          </cell>
        </row>
        <row r="23">
          <cell r="A23">
            <v>2020</v>
          </cell>
          <cell r="B23" t="str">
            <v>2020M12</v>
          </cell>
          <cell r="C23">
            <v>97.337833333333322</v>
          </cell>
          <cell r="D23">
            <v>96.999750000000006</v>
          </cell>
          <cell r="E23">
            <v>97.683999999999997</v>
          </cell>
          <cell r="F23">
            <v>97.573999999999998</v>
          </cell>
          <cell r="G23">
            <v>-0.35833333333333334</v>
          </cell>
          <cell r="H23">
            <v>-0.30833333333333335</v>
          </cell>
          <cell r="I23">
            <v>-0.75184914248558332</v>
          </cell>
          <cell r="J23">
            <v>-0.53213178926766469</v>
          </cell>
        </row>
        <row r="24">
          <cell r="A24">
            <v>2021</v>
          </cell>
          <cell r="B24" t="str">
            <v>2021M12</v>
          </cell>
          <cell r="C24">
            <v>100.00008333333334</v>
          </cell>
          <cell r="D24">
            <v>100.00008333333334</v>
          </cell>
          <cell r="E24">
            <v>103.732</v>
          </cell>
          <cell r="F24">
            <v>103.965</v>
          </cell>
          <cell r="G24">
            <v>2.7416666666666667</v>
          </cell>
          <cell r="H24">
            <v>3.0833333333333335</v>
          </cell>
          <cell r="I24">
            <v>6.1913926538634811</v>
          </cell>
          <cell r="J24">
            <v>6.5499005882714734</v>
          </cell>
        </row>
        <row r="25">
          <cell r="A25">
            <v>2022</v>
          </cell>
          <cell r="B25" t="str">
            <v>2022M12</v>
          </cell>
          <cell r="C25">
            <v>107.54625</v>
          </cell>
          <cell r="D25">
            <v>108.39066666666668</v>
          </cell>
          <cell r="E25">
            <v>108.858</v>
          </cell>
          <cell r="F25">
            <v>109.899</v>
          </cell>
          <cell r="G25">
            <v>7.5583333333333336</v>
          </cell>
          <cell r="H25">
            <v>8.3916666666666675</v>
          </cell>
          <cell r="I25">
            <v>4.9415802259669128</v>
          </cell>
          <cell r="J25">
            <v>5.7076900880103754</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drid.es/CSEBD_WBINTER/seleccionSerie.html?numSerie=0102010000013" TargetMode="External"/><Relationship Id="rId1" Type="http://schemas.openxmlformats.org/officeDocument/2006/relationships/hyperlink" Target="https://www-s.madrid.es/CSEBD_WBINTER/arbo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tabSelected="1" workbookViewId="0">
      <selection activeCell="C42" sqref="C42"/>
    </sheetView>
  </sheetViews>
  <sheetFormatPr baseColWidth="10" defaultRowHeight="11.25" x14ac:dyDescent="0.2"/>
  <cols>
    <col min="1" max="1" width="11.42578125" style="2"/>
    <col min="2" max="2" width="10.28515625" style="2" customWidth="1"/>
    <col min="3" max="4" width="11.42578125" style="2"/>
    <col min="5" max="5" width="0.85546875" style="2" customWidth="1"/>
    <col min="6" max="7" width="11.42578125" style="2"/>
    <col min="8" max="8" width="0.85546875" style="2" customWidth="1"/>
    <col min="9" max="10" width="11.42578125" style="2"/>
    <col min="11" max="11" width="0.85546875" style="2" customWidth="1"/>
    <col min="12" max="16384" width="11.42578125" style="2"/>
  </cols>
  <sheetData>
    <row r="1" spans="1:14" ht="12" thickBot="1" x14ac:dyDescent="0.25"/>
    <row r="2" spans="1:14" ht="20.25" thickTop="1" thickBot="1" x14ac:dyDescent="0.25">
      <c r="A2" s="15" t="s">
        <v>1</v>
      </c>
      <c r="B2" s="3" t="s">
        <v>5</v>
      </c>
    </row>
    <row r="3" spans="1:14" ht="12.75" thickTop="1" thickBot="1" x14ac:dyDescent="0.25">
      <c r="A3" s="16" t="s">
        <v>2</v>
      </c>
      <c r="B3" s="3" t="s">
        <v>4</v>
      </c>
      <c r="C3" s="3"/>
      <c r="D3" s="1"/>
      <c r="E3" s="1"/>
      <c r="F3" s="1"/>
      <c r="H3" s="1"/>
      <c r="I3" s="1"/>
      <c r="J3" s="1"/>
      <c r="L3" s="1"/>
      <c r="M3" s="1"/>
      <c r="N3" s="1"/>
    </row>
    <row r="4" spans="1:14" s="5" customFormat="1" ht="12.75" thickTop="1" thickBot="1" x14ac:dyDescent="0.25">
      <c r="A4" s="16" t="s">
        <v>3</v>
      </c>
      <c r="B4" s="26" t="s">
        <v>14</v>
      </c>
      <c r="C4" s="4"/>
      <c r="D4" s="4"/>
      <c r="E4" s="4"/>
      <c r="F4" s="4"/>
      <c r="G4" s="4"/>
      <c r="H4" s="4"/>
      <c r="I4" s="4"/>
      <c r="J4" s="4"/>
      <c r="K4" s="4"/>
      <c r="L4" s="4"/>
      <c r="M4" s="4"/>
    </row>
    <row r="5" spans="1:14" s="7" customFormat="1" ht="12" customHeight="1" thickTop="1" x14ac:dyDescent="0.2">
      <c r="B5" s="30" t="s">
        <v>10</v>
      </c>
      <c r="C5" s="33" t="s">
        <v>12</v>
      </c>
      <c r="D5" s="33"/>
      <c r="E5" s="6"/>
      <c r="F5" s="33" t="s">
        <v>11</v>
      </c>
      <c r="G5" s="33"/>
      <c r="H5" s="6"/>
      <c r="I5" s="33" t="s">
        <v>6</v>
      </c>
      <c r="J5" s="33"/>
      <c r="K5" s="6"/>
      <c r="L5" s="33" t="s">
        <v>7</v>
      </c>
      <c r="M5" s="35"/>
    </row>
    <row r="6" spans="1:14" s="7" customFormat="1" ht="11.25" customHeight="1" x14ac:dyDescent="0.2">
      <c r="B6" s="31"/>
      <c r="C6" s="34"/>
      <c r="D6" s="34"/>
      <c r="E6" s="8"/>
      <c r="F6" s="34"/>
      <c r="G6" s="34"/>
      <c r="H6" s="8"/>
      <c r="I6" s="34"/>
      <c r="J6" s="34"/>
      <c r="K6" s="9"/>
      <c r="L6" s="34"/>
      <c r="M6" s="36"/>
    </row>
    <row r="7" spans="1:14" s="7" customFormat="1" ht="12.75" customHeight="1" x14ac:dyDescent="0.2">
      <c r="B7" s="31"/>
      <c r="C7" s="37" t="s">
        <v>8</v>
      </c>
      <c r="D7" s="37" t="s">
        <v>9</v>
      </c>
      <c r="E7" s="10"/>
      <c r="F7" s="37" t="s">
        <v>8</v>
      </c>
      <c r="G7" s="37" t="s">
        <v>9</v>
      </c>
      <c r="H7" s="10"/>
      <c r="I7" s="37" t="s">
        <v>8</v>
      </c>
      <c r="J7" s="37" t="s">
        <v>9</v>
      </c>
      <c r="K7" s="10"/>
      <c r="L7" s="37" t="s">
        <v>8</v>
      </c>
      <c r="M7" s="28" t="s">
        <v>9</v>
      </c>
    </row>
    <row r="8" spans="1:14" s="7" customFormat="1" ht="11.25" customHeight="1" x14ac:dyDescent="0.2">
      <c r="B8" s="32"/>
      <c r="C8" s="38"/>
      <c r="D8" s="38"/>
      <c r="E8" s="11"/>
      <c r="F8" s="38"/>
      <c r="G8" s="38"/>
      <c r="H8" s="11"/>
      <c r="I8" s="38"/>
      <c r="J8" s="38"/>
      <c r="K8" s="11"/>
      <c r="L8" s="38"/>
      <c r="M8" s="29"/>
    </row>
    <row r="9" spans="1:14" s="7" customFormat="1" ht="15" customHeight="1" x14ac:dyDescent="0.2">
      <c r="B9" s="17"/>
      <c r="C9" s="18"/>
      <c r="D9" s="18"/>
      <c r="E9" s="19"/>
      <c r="F9" s="18"/>
      <c r="G9" s="18"/>
      <c r="H9" s="19"/>
      <c r="I9" s="18"/>
      <c r="J9" s="18"/>
      <c r="K9" s="19"/>
      <c r="L9" s="18"/>
      <c r="M9" s="20"/>
    </row>
    <row r="10" spans="1:14" s="7" customFormat="1" ht="15" customHeight="1" x14ac:dyDescent="0.2">
      <c r="B10" s="25">
        <v>2022</v>
      </c>
      <c r="C10" s="23">
        <f>VLOOKUP($B10,'[1]calculos para tabla 1'!$A$5:$J$30,3,TRUE)</f>
        <v>107.54625</v>
      </c>
      <c r="D10" s="23">
        <f>VLOOKUP($B10,'[1]calculos para tabla 1'!$A$5:$J$30,4,TRUE)</f>
        <v>108.39066666666668</v>
      </c>
      <c r="E10"/>
      <c r="F10" s="23">
        <f>VLOOKUP($B10,'[1]calculos para tabla 1'!$A$5:$J$30,5,TRUE)</f>
        <v>108.858</v>
      </c>
      <c r="G10" s="23">
        <f>VLOOKUP($B10,'[1]calculos para tabla 1'!$A$5:$J$30,6,TRUE)</f>
        <v>109.899</v>
      </c>
      <c r="H10"/>
      <c r="I10" s="23">
        <f>VLOOKUP($B10,'[1]calculos para tabla 1'!$A$5:$J$30,7,TRUE)</f>
        <v>7.5583333333333336</v>
      </c>
      <c r="J10" s="23">
        <f>VLOOKUP($B10,'[1]calculos para tabla 1'!$A$5:$J$30,8,TRUE)</f>
        <v>8.3916666666666675</v>
      </c>
      <c r="K10"/>
      <c r="L10" s="23">
        <f>VLOOKUP($B10,'[1]calculos para tabla 1'!$A$5:$J$30,9,TRUE)</f>
        <v>4.9415802259669128</v>
      </c>
      <c r="M10" s="27">
        <f>VLOOKUP($B10,'[1]calculos para tabla 1'!$A$5:$J$30,10,TRUE)</f>
        <v>5.7076900880103754</v>
      </c>
    </row>
    <row r="11" spans="1:14" s="7" customFormat="1" ht="15" customHeight="1" x14ac:dyDescent="0.2">
      <c r="B11" s="25">
        <v>2021</v>
      </c>
      <c r="C11" s="23">
        <f>VLOOKUP($B11,'[1]calculos para tabla 1'!$A$5:$J$30,3,TRUE)</f>
        <v>100.00008333333334</v>
      </c>
      <c r="D11" s="23">
        <f>VLOOKUP($B11,'[1]calculos para tabla 1'!$A$5:$J$30,4,TRUE)</f>
        <v>100.00008333333334</v>
      </c>
      <c r="E11"/>
      <c r="F11" s="23">
        <f>VLOOKUP($B11,'[1]calculos para tabla 1'!$A$5:$J$30,5,TRUE)</f>
        <v>103.732</v>
      </c>
      <c r="G11" s="23">
        <f>VLOOKUP($B11,'[1]calculos para tabla 1'!$A$5:$J$30,6,TRUE)</f>
        <v>103.965</v>
      </c>
      <c r="H11"/>
      <c r="I11" s="23">
        <f>VLOOKUP($B11,'[1]calculos para tabla 1'!$A$5:$J$30,7,TRUE)</f>
        <v>2.7416666666666667</v>
      </c>
      <c r="J11" s="23">
        <f>VLOOKUP($B11,'[1]calculos para tabla 1'!$A$5:$J$30,8,TRUE)</f>
        <v>3.0833333333333335</v>
      </c>
      <c r="K11"/>
      <c r="L11" s="23">
        <f>VLOOKUP($B11,'[1]calculos para tabla 1'!$A$5:$J$30,9,TRUE)</f>
        <v>6.1913926538634811</v>
      </c>
      <c r="M11" s="27">
        <f>VLOOKUP($B11,'[1]calculos para tabla 1'!$A$5:$J$30,10,TRUE)</f>
        <v>6.5499005882714734</v>
      </c>
    </row>
    <row r="12" spans="1:14" s="7" customFormat="1" ht="15" customHeight="1" x14ac:dyDescent="0.2">
      <c r="B12" s="25">
        <v>2020</v>
      </c>
      <c r="C12" s="23">
        <f>VLOOKUP($B12,'[1]calculos para tabla 1'!$A$5:$J$30,3,TRUE)</f>
        <v>97.337833333333322</v>
      </c>
      <c r="D12" s="23">
        <f>VLOOKUP($B12,'[1]calculos para tabla 1'!$A$5:$J$30,4,TRUE)</f>
        <v>96.999750000000006</v>
      </c>
      <c r="E12"/>
      <c r="F12" s="23">
        <f>VLOOKUP($B12,'[1]calculos para tabla 1'!$A$5:$J$30,5,TRUE)</f>
        <v>97.683999999999997</v>
      </c>
      <c r="G12" s="23">
        <f>VLOOKUP($B12,'[1]calculos para tabla 1'!$A$5:$J$30,6,TRUE)</f>
        <v>97.573999999999998</v>
      </c>
      <c r="H12"/>
      <c r="I12" s="23">
        <f>VLOOKUP($B12,'[1]calculos para tabla 1'!$A$5:$J$30,7,TRUE)</f>
        <v>-0.35833333333333334</v>
      </c>
      <c r="J12" s="23">
        <f>VLOOKUP($B12,'[1]calculos para tabla 1'!$A$5:$J$30,8,TRUE)</f>
        <v>-0.30833333333333335</v>
      </c>
      <c r="K12"/>
      <c r="L12" s="23">
        <f>VLOOKUP($B12,'[1]calculos para tabla 1'!$A$5:$J$30,9,TRUE)</f>
        <v>-0.75184914248558332</v>
      </c>
      <c r="M12" s="27">
        <f>VLOOKUP($B12,'[1]calculos para tabla 1'!$A$5:$J$30,10,TRUE)</f>
        <v>-0.53213178926766469</v>
      </c>
    </row>
    <row r="13" spans="1:14" s="7" customFormat="1" ht="15" customHeight="1" x14ac:dyDescent="0.2">
      <c r="B13" s="25">
        <v>2019</v>
      </c>
      <c r="C13" s="23">
        <f>VLOOKUP($B13,'[1]calculos para tabla 1'!$A$5:$J$30,3,TRUE)</f>
        <v>97.682916666666657</v>
      </c>
      <c r="D13" s="23">
        <f>VLOOKUP($B13,'[1]calculos para tabla 1'!$A$5:$J$30,4,TRUE)</f>
        <v>97.313833333333321</v>
      </c>
      <c r="E13"/>
      <c r="F13" s="23">
        <f>VLOOKUP($B13,'[1]calculos para tabla 1'!$A$5:$J$30,5,TRUE)</f>
        <v>98.424000000000007</v>
      </c>
      <c r="G13" s="23">
        <f>VLOOKUP($B13,'[1]calculos para tabla 1'!$A$5:$J$30,6,TRUE)</f>
        <v>98.096000000000004</v>
      </c>
      <c r="H13"/>
      <c r="I13" s="23">
        <f>VLOOKUP($B13,'[1]calculos para tabla 1'!$A$5:$J$30,7,TRUE)</f>
        <v>0.97500000000000009</v>
      </c>
      <c r="J13" s="23">
        <f>VLOOKUP($B13,'[1]calculos para tabla 1'!$A$5:$J$30,8,TRUE)</f>
        <v>0.69166666666666676</v>
      </c>
      <c r="K13"/>
      <c r="L13" s="23">
        <f>VLOOKUP($B13,'[1]calculos para tabla 1'!$A$5:$J$30,9,TRUE)</f>
        <v>0.86596501296387629</v>
      </c>
      <c r="M13" s="27">
        <f>VLOOKUP($B13,'[1]calculos para tabla 1'!$A$5:$J$30,10,TRUE)</f>
        <v>0.78804878299376657</v>
      </c>
    </row>
    <row r="14" spans="1:14" s="7" customFormat="1" ht="15" customHeight="1" x14ac:dyDescent="0.2">
      <c r="B14" s="25">
        <v>2018</v>
      </c>
      <c r="C14" s="23">
        <f>VLOOKUP($B14,'[1]calculos para tabla 1'!$A$5:$J$30,3,TRUE)</f>
        <v>96.754583333333343</v>
      </c>
      <c r="D14" s="23">
        <f>VLOOKUP($B14,'[1]calculos para tabla 1'!$A$5:$J$30,4,TRUE)</f>
        <v>96.637833333333319</v>
      </c>
      <c r="E14"/>
      <c r="F14" s="23">
        <f>VLOOKUP($B14,'[1]calculos para tabla 1'!$A$5:$J$30,5,TRUE)</f>
        <v>97.578999999999994</v>
      </c>
      <c r="G14" s="23">
        <f>VLOOKUP($B14,'[1]calculos para tabla 1'!$A$5:$J$30,6,TRUE)</f>
        <v>97.328999999999994</v>
      </c>
      <c r="H14"/>
      <c r="I14" s="23">
        <f>VLOOKUP($B14,'[1]calculos para tabla 1'!$A$5:$J$30,7,TRUE)</f>
        <v>1.6916666666666664</v>
      </c>
      <c r="J14" s="23">
        <f>VLOOKUP($B14,'[1]calculos para tabla 1'!$A$5:$J$30,8,TRUE)</f>
        <v>1.6916666666666664</v>
      </c>
      <c r="K14"/>
      <c r="L14" s="23">
        <f>VLOOKUP($B14,'[1]calculos para tabla 1'!$A$5:$J$30,9,TRUE)</f>
        <v>1.4197665596125342</v>
      </c>
      <c r="M14" s="27">
        <f>VLOOKUP($B14,'[1]calculos para tabla 1'!$A$5:$J$30,10,TRUE)</f>
        <v>1.1841147728454127</v>
      </c>
    </row>
    <row r="15" spans="1:14" ht="15" customHeight="1" x14ac:dyDescent="0.2">
      <c r="B15" s="25">
        <v>2017</v>
      </c>
      <c r="C15" s="23">
        <f>VLOOKUP($B15,'[1]calculos para tabla 1'!$A$5:$J$30,3,TRUE)</f>
        <v>95.151083333333318</v>
      </c>
      <c r="D15" s="23">
        <f>VLOOKUP($B15,'[1]calculos para tabla 1'!$A$5:$J$30,4,TRUE)</f>
        <v>95.045833333333334</v>
      </c>
      <c r="E15"/>
      <c r="F15" s="23">
        <f>VLOOKUP($B15,'[1]calculos para tabla 1'!$A$5:$J$30,5,TRUE)</f>
        <v>96.212999999999994</v>
      </c>
      <c r="G15" s="23">
        <f>VLOOKUP($B15,'[1]calculos para tabla 1'!$A$5:$J$30,6,TRUE)</f>
        <v>96.19</v>
      </c>
      <c r="H15"/>
      <c r="I15" s="23">
        <f>VLOOKUP($B15,'[1]calculos para tabla 1'!$A$5:$J$30,7,TRUE)</f>
        <v>1.8</v>
      </c>
      <c r="J15" s="23">
        <f>VLOOKUP($B15,'[1]calculos para tabla 1'!$A$5:$J$30,8,TRUE)</f>
        <v>1.966666666666667</v>
      </c>
      <c r="K15"/>
      <c r="L15" s="23">
        <f>VLOOKUP($B15,'[1]calculos para tabla 1'!$A$5:$J$30,9,TRUE)</f>
        <v>1.1660918573351164</v>
      </c>
      <c r="M15" s="27">
        <f>VLOOKUP($B15,'[1]calculos para tabla 1'!$A$5:$J$30,10,TRUE)</f>
        <v>1.1121389227599421</v>
      </c>
    </row>
    <row r="16" spans="1:14" ht="15" customHeight="1" x14ac:dyDescent="0.2">
      <c r="B16" s="25">
        <v>2016</v>
      </c>
      <c r="C16" s="23">
        <f>VLOOKUP($B16,'[1]calculos para tabla 1'!$A$5:$J$30,3,TRUE)</f>
        <v>93.475250000000003</v>
      </c>
      <c r="D16" s="23">
        <f>VLOOKUP($B16,'[1]calculos para tabla 1'!$A$5:$J$30,4,TRUE)</f>
        <v>93.222333333333324</v>
      </c>
      <c r="E16"/>
      <c r="F16" s="23">
        <f>VLOOKUP($B16,'[1]calculos para tabla 1'!$A$5:$J$30,5,TRUE)</f>
        <v>95.103999999999999</v>
      </c>
      <c r="G16" s="23">
        <f>VLOOKUP($B16,'[1]calculos para tabla 1'!$A$5:$J$30,6,TRUE)</f>
        <v>95.132000000000005</v>
      </c>
      <c r="H16"/>
      <c r="I16" s="23">
        <f>VLOOKUP($B16,'[1]calculos para tabla 1'!$A$5:$J$30,7,TRUE)</f>
        <v>-0.25833333333333336</v>
      </c>
      <c r="J16" s="23">
        <f>VLOOKUP($B16,'[1]calculos para tabla 1'!$A$5:$J$30,8,TRUE)</f>
        <v>-0.19166666666666654</v>
      </c>
      <c r="K16"/>
      <c r="L16" s="23">
        <f>VLOOKUP($B16,'[1]calculos para tabla 1'!$A$5:$J$30,9,TRUE)</f>
        <v>1.3610154859475365</v>
      </c>
      <c r="M16" s="27">
        <f>VLOOKUP($B16,'[1]calculos para tabla 1'!$A$5:$J$30,10,TRUE)</f>
        <v>1.5683887981380096</v>
      </c>
    </row>
    <row r="17" spans="2:13" ht="15" customHeight="1" x14ac:dyDescent="0.2">
      <c r="B17" s="25">
        <v>2015</v>
      </c>
      <c r="C17" s="23">
        <f>VLOOKUP($B17,'[1]calculos para tabla 1'!$A$5:$J$30,3,TRUE)</f>
        <v>93.721333333333334</v>
      </c>
      <c r="D17" s="23">
        <f>VLOOKUP($B17,'[1]calculos para tabla 1'!$A$5:$J$30,4,TRUE)</f>
        <v>93.411583333333326</v>
      </c>
      <c r="E17"/>
      <c r="F17" s="23">
        <f>VLOOKUP($B17,'[1]calculos para tabla 1'!$A$5:$J$30,5,TRUE)</f>
        <v>93.826999999999998</v>
      </c>
      <c r="G17" s="23">
        <f>VLOOKUP($B17,'[1]calculos para tabla 1'!$A$5:$J$30,6,TRUE)</f>
        <v>93.662999999999997</v>
      </c>
      <c r="H17"/>
      <c r="I17" s="23">
        <f>VLOOKUP($B17,'[1]calculos para tabla 1'!$A$5:$J$30,7,TRUE)</f>
        <v>-0.46666666666666673</v>
      </c>
      <c r="J17" s="23">
        <f>VLOOKUP($B17,'[1]calculos para tabla 1'!$A$5:$J$30,8,TRUE)</f>
        <v>-0.50000000000000011</v>
      </c>
      <c r="K17"/>
      <c r="L17" s="23">
        <f>VLOOKUP($B17,'[1]calculos para tabla 1'!$A$5:$J$30,9,TRUE)</f>
        <v>1.5989425659834744E-2</v>
      </c>
      <c r="M17" s="27">
        <f>VLOOKUP($B17,'[1]calculos para tabla 1'!$A$5:$J$30,10,TRUE)</f>
        <v>1.8153471584470005E-2</v>
      </c>
    </row>
    <row r="18" spans="2:13" ht="15" customHeight="1" x14ac:dyDescent="0.2">
      <c r="B18" s="25">
        <v>2014</v>
      </c>
      <c r="C18" s="23">
        <f>VLOOKUP($B18,'[1]calculos para tabla 1'!$A$5:$J$30,3,TRUE)</f>
        <v>94.160166666666669</v>
      </c>
      <c r="D18" s="23">
        <f>VLOOKUP($B18,'[1]calculos para tabla 1'!$A$5:$J$30,4,TRUE)</f>
        <v>93.88133333333333</v>
      </c>
      <c r="E18"/>
      <c r="F18" s="23">
        <f>VLOOKUP($B18,'[1]calculos para tabla 1'!$A$5:$J$30,5,TRUE)</f>
        <v>93.811999999999998</v>
      </c>
      <c r="G18" s="23">
        <f>VLOOKUP($B18,'[1]calculos para tabla 1'!$A$5:$J$30,6,TRUE)</f>
        <v>93.646000000000001</v>
      </c>
      <c r="H18"/>
      <c r="I18" s="23">
        <f>VLOOKUP($B18,'[1]calculos para tabla 1'!$A$5:$J$30,7,TRUE)</f>
        <v>-0.16666666666666666</v>
      </c>
      <c r="J18" s="23">
        <f>VLOOKUP($B18,'[1]calculos para tabla 1'!$A$5:$J$30,8,TRUE)</f>
        <v>-0.14166666666666669</v>
      </c>
      <c r="K18"/>
      <c r="L18" s="23">
        <f>VLOOKUP($B18,'[1]calculos para tabla 1'!$A$5:$J$30,9,TRUE)</f>
        <v>-1.0536752064634003</v>
      </c>
      <c r="M18" s="27">
        <f>VLOOKUP($B18,'[1]calculos para tabla 1'!$A$5:$J$30,10,TRUE)</f>
        <v>-1.0419308479161393</v>
      </c>
    </row>
    <row r="19" spans="2:13" ht="15" customHeight="1" x14ac:dyDescent="0.2">
      <c r="B19" s="25">
        <v>2013</v>
      </c>
      <c r="C19" s="23">
        <f>VLOOKUP($B19,'[1]calculos para tabla 1'!$A$5:$J$30,3,TRUE)</f>
        <v>94.324166666666656</v>
      </c>
      <c r="D19" s="23">
        <f>VLOOKUP($B19,'[1]calculos para tabla 1'!$A$5:$J$30,4,TRUE)</f>
        <v>94.023416666666662</v>
      </c>
      <c r="E19"/>
      <c r="F19" s="23">
        <f>VLOOKUP($B19,'[1]calculos para tabla 1'!$A$5:$J$30,5,TRUE)</f>
        <v>94.811000000000007</v>
      </c>
      <c r="G19" s="23">
        <f>VLOOKUP($B19,'[1]calculos para tabla 1'!$A$5:$J$30,6,TRUE)</f>
        <v>94.632000000000005</v>
      </c>
      <c r="H19"/>
      <c r="I19" s="23">
        <f>VLOOKUP($B19,'[1]calculos para tabla 1'!$A$5:$J$30,7,TRUE)</f>
        <v>1.3</v>
      </c>
      <c r="J19" s="23">
        <f>VLOOKUP($B19,'[1]calculos para tabla 1'!$A$5:$J$30,8,TRUE)</f>
        <v>1.4249999999999998</v>
      </c>
      <c r="K19"/>
      <c r="L19" s="23">
        <f>VLOOKUP($B19,'[1]calculos para tabla 1'!$A$5:$J$30,9,TRUE)</f>
        <v>0.1690420597775022</v>
      </c>
      <c r="M19" s="27">
        <f>VLOOKUP($B19,'[1]calculos para tabla 1'!$A$5:$J$30,10,TRUE)</f>
        <v>0.2521346695764537</v>
      </c>
    </row>
    <row r="20" spans="2:13" ht="15" customHeight="1" x14ac:dyDescent="0.2">
      <c r="B20" s="25">
        <v>2012</v>
      </c>
      <c r="C20" s="23">
        <f>VLOOKUP($B20,'[1]calculos para tabla 1'!$A$5:$J$30,3,TRUE)</f>
        <v>93.122416666666666</v>
      </c>
      <c r="D20" s="23">
        <f>VLOOKUP($B20,'[1]calculos para tabla 1'!$A$5:$J$30,4,TRUE)</f>
        <v>92.717416666666665</v>
      </c>
      <c r="E20"/>
      <c r="F20" s="23">
        <f>VLOOKUP($B20,'[1]calculos para tabla 1'!$A$5:$J$30,5,TRUE)</f>
        <v>94.650999999999996</v>
      </c>
      <c r="G20" s="23">
        <f>VLOOKUP($B20,'[1]calculos para tabla 1'!$A$5:$J$30,6,TRUE)</f>
        <v>94.394000000000005</v>
      </c>
      <c r="H20"/>
      <c r="I20" s="23">
        <f>VLOOKUP($B20,'[1]calculos para tabla 1'!$A$5:$J$30,7,TRUE)</f>
        <v>2.375</v>
      </c>
      <c r="J20" s="23">
        <f>VLOOKUP($B20,'[1]calculos para tabla 1'!$A$5:$J$30,8,TRUE)</f>
        <v>2.4499999999999997</v>
      </c>
      <c r="K20"/>
      <c r="L20" s="23">
        <f>VLOOKUP($B20,'[1]calculos para tabla 1'!$A$5:$J$30,9,TRUE)</f>
        <v>2.5060376663742501</v>
      </c>
      <c r="M20" s="27">
        <f>VLOOKUP($B20,'[1]calculos para tabla 1'!$A$5:$J$30,10,TRUE)</f>
        <v>2.8682897059785217</v>
      </c>
    </row>
    <row r="21" spans="2:13" ht="15" customHeight="1" x14ac:dyDescent="0.2">
      <c r="B21" s="25">
        <v>2011</v>
      </c>
      <c r="C21" s="23">
        <f>VLOOKUP($B21,'[1]calculos para tabla 1'!$A$5:$J$30,3,TRUE)</f>
        <v>90.961666666666687</v>
      </c>
      <c r="D21" s="23">
        <f>VLOOKUP($B21,'[1]calculos para tabla 1'!$A$5:$J$30,4,TRUE)</f>
        <v>90.503583333333324</v>
      </c>
      <c r="E21"/>
      <c r="F21" s="23">
        <f>VLOOKUP($B21,'[1]calculos para tabla 1'!$A$5:$J$30,5,TRUE)</f>
        <v>92.337000000000003</v>
      </c>
      <c r="G21" s="23">
        <f>VLOOKUP($B21,'[1]calculos para tabla 1'!$A$5:$J$30,6,TRUE)</f>
        <v>91.762</v>
      </c>
      <c r="H21"/>
      <c r="I21" s="23">
        <f>VLOOKUP($B21,'[1]calculos para tabla 1'!$A$5:$J$30,7,TRUE)</f>
        <v>3.0916666666666668</v>
      </c>
      <c r="J21" s="23">
        <f>VLOOKUP($B21,'[1]calculos para tabla 1'!$A$5:$J$30,8,TRUE)</f>
        <v>3.2083333333333335</v>
      </c>
      <c r="K21"/>
      <c r="L21" s="23">
        <f>VLOOKUP($B21,'[1]calculos para tabla 1'!$A$5:$J$30,9,TRUE)</f>
        <v>2.5419776119403048</v>
      </c>
      <c r="M21" s="27">
        <f>VLOOKUP($B21,'[1]calculos para tabla 1'!$A$5:$J$30,10,TRUE)</f>
        <v>2.3775256328725458</v>
      </c>
    </row>
    <row r="22" spans="2:13" ht="15" customHeight="1" x14ac:dyDescent="0.2">
      <c r="B22" s="25">
        <v>2010</v>
      </c>
      <c r="C22" s="23">
        <f>VLOOKUP($B22,'[1]calculos para tabla 1'!$A$5:$J$30,3,TRUE)</f>
        <v>88.230500000000006</v>
      </c>
      <c r="D22" s="23">
        <f>VLOOKUP($B22,'[1]calculos para tabla 1'!$A$5:$J$30,4,TRUE)</f>
        <v>87.700583333333341</v>
      </c>
      <c r="E22"/>
      <c r="F22" s="23">
        <f>VLOOKUP($B22,'[1]calculos para tabla 1'!$A$5:$J$30,5,TRUE)</f>
        <v>90.048000000000002</v>
      </c>
      <c r="G22" s="23">
        <f>VLOOKUP($B22,'[1]calculos para tabla 1'!$A$5:$J$30,6,TRUE)</f>
        <v>89.631</v>
      </c>
      <c r="H22"/>
      <c r="I22" s="23">
        <f>VLOOKUP($B22,'[1]calculos para tabla 1'!$A$5:$J$30,7,TRUE)</f>
        <v>1.8333333333333333</v>
      </c>
      <c r="J22" s="23">
        <f>VLOOKUP($B22,'[1]calculos para tabla 1'!$A$5:$J$30,8,TRUE)</f>
        <v>1.7833333333333334</v>
      </c>
      <c r="K22"/>
      <c r="L22" s="23">
        <f>VLOOKUP($B22,'[1]calculos para tabla 1'!$A$5:$J$30,9,TRUE)</f>
        <v>2.9802612017108654</v>
      </c>
      <c r="M22" s="27">
        <f>VLOOKUP($B22,'[1]calculos para tabla 1'!$A$5:$J$30,10,TRUE)</f>
        <v>2.9874412565637387</v>
      </c>
    </row>
    <row r="23" spans="2:13" customFormat="1" ht="15" customHeight="1" x14ac:dyDescent="0.2">
      <c r="B23" s="25">
        <v>2009</v>
      </c>
      <c r="C23" s="23">
        <f>VLOOKUP($B23,'[1]calculos para tabla 1'!$A$5:$J$30,3,TRUE)</f>
        <v>86.631416666666667</v>
      </c>
      <c r="D23" s="23">
        <f>VLOOKUP($B23,'[1]calculos para tabla 1'!$A$5:$J$30,4,TRUE)</f>
        <v>86.15000000000002</v>
      </c>
      <c r="F23" s="23">
        <f>VLOOKUP($B23,'[1]calculos para tabla 1'!$A$5:$J$30,5,TRUE)</f>
        <v>87.441999999999993</v>
      </c>
      <c r="G23" s="23">
        <f>VLOOKUP($B23,'[1]calculos para tabla 1'!$A$5:$J$30,6,TRUE)</f>
        <v>87.031000000000006</v>
      </c>
      <c r="I23" s="23">
        <f>VLOOKUP($B23,'[1]calculos para tabla 1'!$A$5:$J$30,7,TRUE)</f>
        <v>-5.83333333333333E-2</v>
      </c>
      <c r="J23" s="23">
        <f>VLOOKUP($B23,'[1]calculos para tabla 1'!$A$5:$J$30,8,TRUE)</f>
        <v>-0.29166666666666674</v>
      </c>
      <c r="L23" s="23">
        <f>VLOOKUP($B23,'[1]calculos para tabla 1'!$A$5:$J$30,9,TRUE)</f>
        <v>0.89888418356161015</v>
      </c>
      <c r="M23" s="27">
        <f>VLOOKUP($B23,'[1]calculos para tabla 1'!$A$5:$J$30,10,TRUE)</f>
        <v>0.79448723145520983</v>
      </c>
    </row>
    <row r="24" spans="2:13" customFormat="1" ht="15" customHeight="1" x14ac:dyDescent="0.2">
      <c r="B24" s="25">
        <v>2008</v>
      </c>
      <c r="C24" s="23">
        <f>VLOOKUP($B24,'[1]calculos para tabla 1'!$A$5:$J$30,3,TRUE)</f>
        <v>86.68783333333333</v>
      </c>
      <c r="D24" s="23">
        <f>VLOOKUP($B24,'[1]calculos para tabla 1'!$A$5:$J$30,4,TRUE)</f>
        <v>86.398666666666657</v>
      </c>
      <c r="F24" s="23">
        <f>VLOOKUP($B24,'[1]calculos para tabla 1'!$A$5:$J$30,5,TRUE)</f>
        <v>86.662999999999997</v>
      </c>
      <c r="G24" s="23">
        <f>VLOOKUP($B24,'[1]calculos para tabla 1'!$A$5:$J$30,6,TRUE)</f>
        <v>86.344999999999999</v>
      </c>
      <c r="I24" s="23">
        <f>VLOOKUP($B24,'[1]calculos para tabla 1'!$A$5:$J$30,7,TRUE)</f>
        <v>3.8833333333333333</v>
      </c>
      <c r="J24" s="23">
        <f>VLOOKUP($B24,'[1]calculos para tabla 1'!$A$5:$J$30,8,TRUE)</f>
        <v>4.0916666666666659</v>
      </c>
      <c r="L24" s="23">
        <f>VLOOKUP($B24,'[1]calculos para tabla 1'!$A$5:$J$30,9,TRUE)</f>
        <v>1.5847897691974033</v>
      </c>
      <c r="M24" s="27">
        <f>VLOOKUP($B24,'[1]calculos para tabla 1'!$A$5:$J$30,10,TRUE)</f>
        <v>1.4331864904552072</v>
      </c>
    </row>
    <row r="25" spans="2:13" customFormat="1" ht="10.5" customHeight="1" x14ac:dyDescent="0.2">
      <c r="B25" s="12"/>
      <c r="C25" s="13"/>
      <c r="D25" s="13"/>
      <c r="E25" s="13"/>
      <c r="F25" s="13"/>
      <c r="G25" s="13"/>
      <c r="H25" s="13"/>
      <c r="I25" s="13"/>
      <c r="J25" s="13"/>
      <c r="K25" s="13"/>
      <c r="L25" s="13"/>
      <c r="M25" s="14"/>
    </row>
    <row r="26" spans="2:13" x14ac:dyDescent="0.2">
      <c r="B26" s="39" t="s">
        <v>13</v>
      </c>
      <c r="C26" s="40"/>
      <c r="D26" s="40"/>
      <c r="E26" s="40"/>
      <c r="F26" s="40"/>
      <c r="G26" s="40"/>
      <c r="H26" s="40"/>
      <c r="I26" s="40"/>
      <c r="J26" s="40"/>
      <c r="K26" s="40"/>
      <c r="L26" s="40"/>
      <c r="M26" s="41"/>
    </row>
    <row r="27" spans="2:13" x14ac:dyDescent="0.2">
      <c r="B27" s="31"/>
      <c r="C27" s="42"/>
      <c r="D27" s="42"/>
      <c r="E27" s="42"/>
      <c r="F27" s="42"/>
      <c r="G27" s="42"/>
      <c r="H27" s="42"/>
      <c r="I27" s="42"/>
      <c r="J27" s="42"/>
      <c r="K27" s="42"/>
      <c r="L27" s="42"/>
      <c r="M27" s="43"/>
    </row>
    <row r="28" spans="2:13" x14ac:dyDescent="0.2">
      <c r="B28" s="32"/>
      <c r="C28" s="44"/>
      <c r="D28" s="44"/>
      <c r="E28" s="44"/>
      <c r="F28" s="44"/>
      <c r="G28" s="44"/>
      <c r="H28" s="44"/>
      <c r="I28" s="44"/>
      <c r="J28" s="44"/>
      <c r="K28" s="44"/>
      <c r="L28" s="44"/>
      <c r="M28" s="45"/>
    </row>
    <row r="29" spans="2:13" x14ac:dyDescent="0.2">
      <c r="B29" s="24" t="s">
        <v>0</v>
      </c>
    </row>
    <row r="30" spans="2:13" x14ac:dyDescent="0.2">
      <c r="B30" s="22"/>
    </row>
    <row r="31" spans="2:13" ht="12.75" customHeight="1" x14ac:dyDescent="0.2">
      <c r="B31" s="22"/>
    </row>
    <row r="32" spans="2:13" x14ac:dyDescent="0.2">
      <c r="B32" s="22"/>
    </row>
    <row r="33" spans="2:2" ht="12.75" customHeight="1" x14ac:dyDescent="0.2">
      <c r="B33" s="22"/>
    </row>
    <row r="34" spans="2:2" x14ac:dyDescent="0.2">
      <c r="B34" s="22"/>
    </row>
    <row r="35" spans="2:2" x14ac:dyDescent="0.2">
      <c r="B35" s="22"/>
    </row>
    <row r="36" spans="2:2" x14ac:dyDescent="0.2">
      <c r="B36" s="22"/>
    </row>
    <row r="37" spans="2:2" x14ac:dyDescent="0.2">
      <c r="B37" s="22"/>
    </row>
    <row r="38" spans="2:2" x14ac:dyDescent="0.2">
      <c r="B38" s="22"/>
    </row>
    <row r="39" spans="2:2" x14ac:dyDescent="0.2">
      <c r="B39" s="21"/>
    </row>
  </sheetData>
  <mergeCells count="14">
    <mergeCell ref="B26:M28"/>
    <mergeCell ref="F7:F8"/>
    <mergeCell ref="G7:G8"/>
    <mergeCell ref="I7:I8"/>
    <mergeCell ref="J7:J8"/>
    <mergeCell ref="L7:L8"/>
    <mergeCell ref="M7:M8"/>
    <mergeCell ref="B5:B8"/>
    <mergeCell ref="C5:D6"/>
    <mergeCell ref="F5:G6"/>
    <mergeCell ref="I5:J6"/>
    <mergeCell ref="L5:M6"/>
    <mergeCell ref="C7:C8"/>
    <mergeCell ref="D7:D8"/>
  </mergeCells>
  <phoneticPr fontId="0" type="noConversion"/>
  <hyperlinks>
    <hyperlink ref="A3" r:id="rId1"/>
    <hyperlink ref="A4" r:id="rId2"/>
  </hyperlinks>
  <pageMargins left="0.74803149606299213" right="0.74803149606299213" top="0.98425196850393704" bottom="0.98425196850393704" header="0" footer="0"/>
  <pageSetup paperSize="9"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A2000123</vt:lpstr>
    </vt:vector>
  </TitlesOfParts>
  <Company>AYUNTAMIENTO DE MADRID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CEMI</dc:creator>
  <cp:lastModifiedBy>LCT</cp:lastModifiedBy>
  <cp:lastPrinted>2019-05-29T10:59:24Z</cp:lastPrinted>
  <dcterms:created xsi:type="dcterms:W3CDTF">2004-05-31T13:05:13Z</dcterms:created>
  <dcterms:modified xsi:type="dcterms:W3CDTF">2023-01-27T11:01:02Z</dcterms:modified>
</cp:coreProperties>
</file>