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1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2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3.xml" ContentType="application/vnd.openxmlformats-officedocument.themeOverrid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4.xml" ContentType="application/vnd.openxmlformats-officedocument.themeOverrid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5.xml" ContentType="application/vnd.openxmlformats-officedocument.themeOverrid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6.xml" ContentType="application/vnd.openxmlformats-officedocument.themeOverrid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7.xml" ContentType="application/vnd.openxmlformats-officedocument.themeOverrid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8.xml" ContentType="application/vnd.openxmlformats-officedocument.themeOverrid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9.xml" ContentType="application/vnd.openxmlformats-officedocument.themeOverrid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0.xml" ContentType="application/vnd.openxmlformats-officedocument.themeOverrid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1.xml" ContentType="application/vnd.openxmlformats-officedocument.themeOverrid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2.xml" ContentType="application/vnd.openxmlformats-officedocument.themeOverrid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3.xml" ContentType="application/vnd.openxmlformats-officedocument.themeOverrid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4.xml" ContentType="application/vnd.openxmlformats-officedocument.themeOverrid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5.xml" ContentType="application/vnd.openxmlformats-officedocument.themeOverrid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6.xml" ContentType="application/vnd.openxmlformats-officedocument.themeOverrid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7.xml" ContentType="application/vnd.openxmlformats-officedocument.themeOverrid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18.xml" ContentType="application/vnd.openxmlformats-officedocument.themeOverrid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19.xml" ContentType="application/vnd.openxmlformats-officedocument.themeOverride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20.xml" ContentType="application/vnd.openxmlformats-officedocument.themeOverride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2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SG DE PADRON\DDE\WEB\WEB2022\3.C.Demografía y Población\C0104_Series de poblacion y piramides\Piramides DDBB\piramides 2022\"/>
    </mc:Choice>
  </mc:AlternateContent>
  <xr:revisionPtr revIDLastSave="0" documentId="13_ncr:1_{EEEC9A42-CF17-43B5-AE7A-B4569AA4A2F2}" xr6:coauthVersionLast="47" xr6:coauthVersionMax="47" xr10:uidLastSave="{00000000-0000-0000-0000-000000000000}"/>
  <bookViews>
    <workbookView xWindow="-120" yWindow="-120" windowWidth="29040" windowHeight="15840" xr2:uid="{17EAFE27-0A2F-4BF8-B969-D3E0C6B6174C}"/>
  </bookViews>
  <sheets>
    <sheet name="Port01" sheetId="2" r:id="rId1"/>
    <sheet name="MM" sheetId="3" r:id="rId2"/>
    <sheet name="D01" sheetId="4" r:id="rId3"/>
    <sheet name="D02" sheetId="5" r:id="rId4"/>
    <sheet name="D03" sheetId="6" r:id="rId5"/>
    <sheet name="D04" sheetId="7" r:id="rId6"/>
    <sheet name="D05" sheetId="8" r:id="rId7"/>
    <sheet name="D06" sheetId="9" r:id="rId8"/>
    <sheet name="D07" sheetId="10" r:id="rId9"/>
    <sheet name="D08" sheetId="11" r:id="rId10"/>
    <sheet name="D09" sheetId="12" r:id="rId11"/>
    <sheet name="D10" sheetId="13" r:id="rId12"/>
    <sheet name="D11" sheetId="14" r:id="rId13"/>
    <sheet name="D12" sheetId="15" r:id="rId14"/>
    <sheet name="D13" sheetId="16" r:id="rId15"/>
    <sheet name="D14" sheetId="17" r:id="rId16"/>
    <sheet name="D15" sheetId="18" r:id="rId17"/>
    <sheet name="D16" sheetId="19" r:id="rId18"/>
    <sheet name="D17" sheetId="20" r:id="rId19"/>
    <sheet name="D18" sheetId="21" r:id="rId20"/>
    <sheet name="D19" sheetId="22" r:id="rId21"/>
    <sheet name="D20" sheetId="23" r:id="rId22"/>
    <sheet name="D21" sheetId="24" r:id="rId23"/>
  </sheets>
  <definedNames>
    <definedName name="_xlnm.Print_Area" localSheetId="0">Port01!$A$1:$H$71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" i="3" l="1"/>
  <c r="M30" i="24"/>
  <c r="L30" i="24"/>
  <c r="J30" i="24"/>
  <c r="I30" i="24"/>
  <c r="M29" i="24"/>
  <c r="L29" i="24"/>
  <c r="J29" i="24"/>
  <c r="I29" i="24"/>
  <c r="M28" i="24"/>
  <c r="L28" i="24"/>
  <c r="J28" i="24"/>
  <c r="I28" i="24"/>
  <c r="M27" i="24"/>
  <c r="L27" i="24"/>
  <c r="J27" i="24"/>
  <c r="I27" i="24"/>
  <c r="M26" i="24"/>
  <c r="L26" i="24"/>
  <c r="J26" i="24"/>
  <c r="I26" i="24"/>
  <c r="M25" i="24"/>
  <c r="L25" i="24"/>
  <c r="J25" i="24"/>
  <c r="I25" i="24"/>
  <c r="M24" i="24"/>
  <c r="L24" i="24"/>
  <c r="J24" i="24"/>
  <c r="I24" i="24"/>
  <c r="M23" i="24"/>
  <c r="L23" i="24"/>
  <c r="J23" i="24"/>
  <c r="I23" i="24"/>
  <c r="M22" i="24"/>
  <c r="L22" i="24"/>
  <c r="J22" i="24"/>
  <c r="I22" i="24"/>
  <c r="M21" i="24"/>
  <c r="L21" i="24"/>
  <c r="J21" i="24"/>
  <c r="I21" i="24"/>
  <c r="M20" i="24"/>
  <c r="L20" i="24"/>
  <c r="J20" i="24"/>
  <c r="I20" i="24"/>
  <c r="M19" i="24"/>
  <c r="L19" i="24"/>
  <c r="J19" i="24"/>
  <c r="I19" i="24"/>
  <c r="M18" i="24"/>
  <c r="L18" i="24"/>
  <c r="J18" i="24"/>
  <c r="I18" i="24"/>
  <c r="M17" i="24"/>
  <c r="L17" i="24"/>
  <c r="J17" i="24"/>
  <c r="I17" i="24"/>
  <c r="M16" i="24"/>
  <c r="L16" i="24"/>
  <c r="J16" i="24"/>
  <c r="I16" i="24"/>
  <c r="M15" i="24"/>
  <c r="L15" i="24"/>
  <c r="J15" i="24"/>
  <c r="I15" i="24"/>
  <c r="M14" i="24"/>
  <c r="L14" i="24"/>
  <c r="J14" i="24"/>
  <c r="I14" i="24"/>
  <c r="M13" i="24"/>
  <c r="L13" i="24"/>
  <c r="J13" i="24"/>
  <c r="I13" i="24"/>
  <c r="M12" i="24"/>
  <c r="L12" i="24"/>
  <c r="J12" i="24"/>
  <c r="I12" i="24"/>
  <c r="M11" i="24"/>
  <c r="L11" i="24"/>
  <c r="J11" i="24"/>
  <c r="I11" i="24"/>
  <c r="M10" i="24"/>
  <c r="L10" i="24"/>
  <c r="J10" i="24"/>
  <c r="I10" i="24"/>
  <c r="I1" i="24"/>
  <c r="M30" i="23"/>
  <c r="L30" i="23"/>
  <c r="J30" i="23"/>
  <c r="I30" i="23"/>
  <c r="M29" i="23"/>
  <c r="L29" i="23"/>
  <c r="J29" i="23"/>
  <c r="I29" i="23"/>
  <c r="M28" i="23"/>
  <c r="L28" i="23"/>
  <c r="J28" i="23"/>
  <c r="I28" i="23"/>
  <c r="M27" i="23"/>
  <c r="L27" i="23"/>
  <c r="J27" i="23"/>
  <c r="I27" i="23"/>
  <c r="M26" i="23"/>
  <c r="L26" i="23"/>
  <c r="J26" i="23"/>
  <c r="I26" i="23"/>
  <c r="M25" i="23"/>
  <c r="L25" i="23"/>
  <c r="J25" i="23"/>
  <c r="I25" i="23"/>
  <c r="M24" i="23"/>
  <c r="L24" i="23"/>
  <c r="J24" i="23"/>
  <c r="I24" i="23"/>
  <c r="M23" i="23"/>
  <c r="L23" i="23"/>
  <c r="J23" i="23"/>
  <c r="I23" i="23"/>
  <c r="M22" i="23"/>
  <c r="L22" i="23"/>
  <c r="J22" i="23"/>
  <c r="I22" i="23"/>
  <c r="M21" i="23"/>
  <c r="L21" i="23"/>
  <c r="J21" i="23"/>
  <c r="I21" i="23"/>
  <c r="M20" i="23"/>
  <c r="L20" i="23"/>
  <c r="J20" i="23"/>
  <c r="I20" i="23"/>
  <c r="M19" i="23"/>
  <c r="L19" i="23"/>
  <c r="J19" i="23"/>
  <c r="I19" i="23"/>
  <c r="M18" i="23"/>
  <c r="L18" i="23"/>
  <c r="J18" i="23"/>
  <c r="I18" i="23"/>
  <c r="M17" i="23"/>
  <c r="L17" i="23"/>
  <c r="J17" i="23"/>
  <c r="I17" i="23"/>
  <c r="M16" i="23"/>
  <c r="L16" i="23"/>
  <c r="J16" i="23"/>
  <c r="I16" i="23"/>
  <c r="M15" i="23"/>
  <c r="L15" i="23"/>
  <c r="J15" i="23"/>
  <c r="I15" i="23"/>
  <c r="M14" i="23"/>
  <c r="L14" i="23"/>
  <c r="J14" i="23"/>
  <c r="I14" i="23"/>
  <c r="M13" i="23"/>
  <c r="L13" i="23"/>
  <c r="J13" i="23"/>
  <c r="I13" i="23"/>
  <c r="M12" i="23"/>
  <c r="L12" i="23"/>
  <c r="J12" i="23"/>
  <c r="I12" i="23"/>
  <c r="M11" i="23"/>
  <c r="L11" i="23"/>
  <c r="J11" i="23"/>
  <c r="I11" i="23"/>
  <c r="M10" i="23"/>
  <c r="L10" i="23"/>
  <c r="J10" i="23"/>
  <c r="I10" i="23"/>
  <c r="I1" i="23"/>
  <c r="M30" i="22"/>
  <c r="L30" i="22"/>
  <c r="J30" i="22"/>
  <c r="I30" i="22"/>
  <c r="M29" i="22"/>
  <c r="L29" i="22"/>
  <c r="J29" i="22"/>
  <c r="I29" i="22"/>
  <c r="M28" i="22"/>
  <c r="L28" i="22"/>
  <c r="J28" i="22"/>
  <c r="I28" i="22"/>
  <c r="M27" i="22"/>
  <c r="L27" i="22"/>
  <c r="J27" i="22"/>
  <c r="I27" i="22"/>
  <c r="M26" i="22"/>
  <c r="L26" i="22"/>
  <c r="J26" i="22"/>
  <c r="I26" i="22"/>
  <c r="M25" i="22"/>
  <c r="L25" i="22"/>
  <c r="J25" i="22"/>
  <c r="I25" i="22"/>
  <c r="M24" i="22"/>
  <c r="L24" i="22"/>
  <c r="J24" i="22"/>
  <c r="I24" i="22"/>
  <c r="M23" i="22"/>
  <c r="L23" i="22"/>
  <c r="J23" i="22"/>
  <c r="I23" i="22"/>
  <c r="M22" i="22"/>
  <c r="L22" i="22"/>
  <c r="J22" i="22"/>
  <c r="I22" i="22"/>
  <c r="M21" i="22"/>
  <c r="L21" i="22"/>
  <c r="J21" i="22"/>
  <c r="I21" i="22"/>
  <c r="M20" i="22"/>
  <c r="L20" i="22"/>
  <c r="J20" i="22"/>
  <c r="I20" i="22"/>
  <c r="M19" i="22"/>
  <c r="L19" i="22"/>
  <c r="J19" i="22"/>
  <c r="I19" i="22"/>
  <c r="M18" i="22"/>
  <c r="L18" i="22"/>
  <c r="J18" i="22"/>
  <c r="I18" i="22"/>
  <c r="M17" i="22"/>
  <c r="L17" i="22"/>
  <c r="J17" i="22"/>
  <c r="I17" i="22"/>
  <c r="M16" i="22"/>
  <c r="L16" i="22"/>
  <c r="J16" i="22"/>
  <c r="I16" i="22"/>
  <c r="M15" i="22"/>
  <c r="L15" i="22"/>
  <c r="J15" i="22"/>
  <c r="I15" i="22"/>
  <c r="M14" i="22"/>
  <c r="L14" i="22"/>
  <c r="J14" i="22"/>
  <c r="I14" i="22"/>
  <c r="M13" i="22"/>
  <c r="L13" i="22"/>
  <c r="J13" i="22"/>
  <c r="I13" i="22"/>
  <c r="M12" i="22"/>
  <c r="L12" i="22"/>
  <c r="J12" i="22"/>
  <c r="I12" i="22"/>
  <c r="M11" i="22"/>
  <c r="L11" i="22"/>
  <c r="J11" i="22"/>
  <c r="I11" i="22"/>
  <c r="M10" i="22"/>
  <c r="L10" i="22"/>
  <c r="J10" i="22"/>
  <c r="I10" i="22"/>
  <c r="I1" i="22"/>
  <c r="M30" i="21"/>
  <c r="L30" i="21"/>
  <c r="J30" i="21"/>
  <c r="I30" i="21"/>
  <c r="M29" i="21"/>
  <c r="L29" i="21"/>
  <c r="J29" i="21"/>
  <c r="I29" i="21"/>
  <c r="M28" i="21"/>
  <c r="L28" i="21"/>
  <c r="J28" i="21"/>
  <c r="I28" i="21"/>
  <c r="M27" i="21"/>
  <c r="L27" i="21"/>
  <c r="J27" i="21"/>
  <c r="I27" i="21"/>
  <c r="M26" i="21"/>
  <c r="L26" i="21"/>
  <c r="J26" i="21"/>
  <c r="I26" i="21"/>
  <c r="M25" i="21"/>
  <c r="L25" i="21"/>
  <c r="J25" i="21"/>
  <c r="I25" i="21"/>
  <c r="M24" i="21"/>
  <c r="L24" i="21"/>
  <c r="J24" i="21"/>
  <c r="I24" i="21"/>
  <c r="M23" i="21"/>
  <c r="L23" i="21"/>
  <c r="J23" i="21"/>
  <c r="I23" i="21"/>
  <c r="M22" i="21"/>
  <c r="L22" i="21"/>
  <c r="J22" i="21"/>
  <c r="I22" i="21"/>
  <c r="M21" i="21"/>
  <c r="L21" i="21"/>
  <c r="J21" i="21"/>
  <c r="I21" i="21"/>
  <c r="M20" i="21"/>
  <c r="L20" i="21"/>
  <c r="J20" i="21"/>
  <c r="I20" i="21"/>
  <c r="M19" i="21"/>
  <c r="L19" i="21"/>
  <c r="J19" i="21"/>
  <c r="I19" i="21"/>
  <c r="M18" i="21"/>
  <c r="L18" i="21"/>
  <c r="J18" i="21"/>
  <c r="I18" i="21"/>
  <c r="M17" i="21"/>
  <c r="L17" i="21"/>
  <c r="J17" i="21"/>
  <c r="I17" i="21"/>
  <c r="M16" i="21"/>
  <c r="L16" i="21"/>
  <c r="J16" i="21"/>
  <c r="I16" i="21"/>
  <c r="M15" i="21"/>
  <c r="L15" i="21"/>
  <c r="J15" i="21"/>
  <c r="I15" i="21"/>
  <c r="M14" i="21"/>
  <c r="L14" i="21"/>
  <c r="J14" i="21"/>
  <c r="I14" i="21"/>
  <c r="M13" i="21"/>
  <c r="L13" i="21"/>
  <c r="J13" i="21"/>
  <c r="I13" i="21"/>
  <c r="M12" i="21"/>
  <c r="L12" i="21"/>
  <c r="J12" i="21"/>
  <c r="I12" i="21"/>
  <c r="M11" i="21"/>
  <c r="L11" i="21"/>
  <c r="J11" i="21"/>
  <c r="I11" i="21"/>
  <c r="M10" i="21"/>
  <c r="L10" i="21"/>
  <c r="J10" i="21"/>
  <c r="I10" i="21"/>
  <c r="I1" i="21"/>
  <c r="M30" i="20"/>
  <c r="L30" i="20"/>
  <c r="J30" i="20"/>
  <c r="I30" i="20"/>
  <c r="M29" i="20"/>
  <c r="L29" i="20"/>
  <c r="J29" i="20"/>
  <c r="I29" i="20"/>
  <c r="M28" i="20"/>
  <c r="L28" i="20"/>
  <c r="J28" i="20"/>
  <c r="I28" i="20"/>
  <c r="M27" i="20"/>
  <c r="L27" i="20"/>
  <c r="J27" i="20"/>
  <c r="I27" i="20"/>
  <c r="M26" i="20"/>
  <c r="L26" i="20"/>
  <c r="J26" i="20"/>
  <c r="I26" i="20"/>
  <c r="M25" i="20"/>
  <c r="L25" i="20"/>
  <c r="J25" i="20"/>
  <c r="I25" i="20"/>
  <c r="M24" i="20"/>
  <c r="L24" i="20"/>
  <c r="J24" i="20"/>
  <c r="I24" i="20"/>
  <c r="M23" i="20"/>
  <c r="L23" i="20"/>
  <c r="J23" i="20"/>
  <c r="I23" i="20"/>
  <c r="M22" i="20"/>
  <c r="L22" i="20"/>
  <c r="J22" i="20"/>
  <c r="I22" i="20"/>
  <c r="M21" i="20"/>
  <c r="L21" i="20"/>
  <c r="J21" i="20"/>
  <c r="I21" i="20"/>
  <c r="M20" i="20"/>
  <c r="L20" i="20"/>
  <c r="J20" i="20"/>
  <c r="I20" i="20"/>
  <c r="M19" i="20"/>
  <c r="L19" i="20"/>
  <c r="J19" i="20"/>
  <c r="I19" i="20"/>
  <c r="M18" i="20"/>
  <c r="L18" i="20"/>
  <c r="J18" i="20"/>
  <c r="I18" i="20"/>
  <c r="M17" i="20"/>
  <c r="L17" i="20"/>
  <c r="J17" i="20"/>
  <c r="I17" i="20"/>
  <c r="M16" i="20"/>
  <c r="L16" i="20"/>
  <c r="J16" i="20"/>
  <c r="I16" i="20"/>
  <c r="M15" i="20"/>
  <c r="L15" i="20"/>
  <c r="J15" i="20"/>
  <c r="I15" i="20"/>
  <c r="M14" i="20"/>
  <c r="L14" i="20"/>
  <c r="J14" i="20"/>
  <c r="I14" i="20"/>
  <c r="M13" i="20"/>
  <c r="L13" i="20"/>
  <c r="J13" i="20"/>
  <c r="I13" i="20"/>
  <c r="M12" i="20"/>
  <c r="L12" i="20"/>
  <c r="J12" i="20"/>
  <c r="I12" i="20"/>
  <c r="M11" i="20"/>
  <c r="L11" i="20"/>
  <c r="J11" i="20"/>
  <c r="I11" i="20"/>
  <c r="M10" i="20"/>
  <c r="L10" i="20"/>
  <c r="J10" i="20"/>
  <c r="I10" i="20"/>
  <c r="I1" i="20"/>
  <c r="M30" i="19"/>
  <c r="L30" i="19"/>
  <c r="J30" i="19"/>
  <c r="I30" i="19"/>
  <c r="M29" i="19"/>
  <c r="L29" i="19"/>
  <c r="J29" i="19"/>
  <c r="I29" i="19"/>
  <c r="M28" i="19"/>
  <c r="L28" i="19"/>
  <c r="J28" i="19"/>
  <c r="I28" i="19"/>
  <c r="M27" i="19"/>
  <c r="L27" i="19"/>
  <c r="J27" i="19"/>
  <c r="I27" i="19"/>
  <c r="M26" i="19"/>
  <c r="L26" i="19"/>
  <c r="J26" i="19"/>
  <c r="I26" i="19"/>
  <c r="M25" i="19"/>
  <c r="L25" i="19"/>
  <c r="J25" i="19"/>
  <c r="I25" i="19"/>
  <c r="M24" i="19"/>
  <c r="L24" i="19"/>
  <c r="J24" i="19"/>
  <c r="I24" i="19"/>
  <c r="M23" i="19"/>
  <c r="L23" i="19"/>
  <c r="J23" i="19"/>
  <c r="I23" i="19"/>
  <c r="M22" i="19"/>
  <c r="L22" i="19"/>
  <c r="J22" i="19"/>
  <c r="I22" i="19"/>
  <c r="M21" i="19"/>
  <c r="L21" i="19"/>
  <c r="J21" i="19"/>
  <c r="I21" i="19"/>
  <c r="M20" i="19"/>
  <c r="L20" i="19"/>
  <c r="J20" i="19"/>
  <c r="I20" i="19"/>
  <c r="M19" i="19"/>
  <c r="L19" i="19"/>
  <c r="J19" i="19"/>
  <c r="I19" i="19"/>
  <c r="M18" i="19"/>
  <c r="L18" i="19"/>
  <c r="J18" i="19"/>
  <c r="I18" i="19"/>
  <c r="M17" i="19"/>
  <c r="L17" i="19"/>
  <c r="J17" i="19"/>
  <c r="I17" i="19"/>
  <c r="M16" i="19"/>
  <c r="L16" i="19"/>
  <c r="J16" i="19"/>
  <c r="I16" i="19"/>
  <c r="M15" i="19"/>
  <c r="L15" i="19"/>
  <c r="J15" i="19"/>
  <c r="I15" i="19"/>
  <c r="M14" i="19"/>
  <c r="L14" i="19"/>
  <c r="J14" i="19"/>
  <c r="I14" i="19"/>
  <c r="M13" i="19"/>
  <c r="L13" i="19"/>
  <c r="J13" i="19"/>
  <c r="I13" i="19"/>
  <c r="M12" i="19"/>
  <c r="L12" i="19"/>
  <c r="J12" i="19"/>
  <c r="I12" i="19"/>
  <c r="M11" i="19"/>
  <c r="L11" i="19"/>
  <c r="J11" i="19"/>
  <c r="I11" i="19"/>
  <c r="M10" i="19"/>
  <c r="L10" i="19"/>
  <c r="J10" i="19"/>
  <c r="I10" i="19"/>
  <c r="I1" i="19"/>
  <c r="M30" i="18"/>
  <c r="L30" i="18"/>
  <c r="J30" i="18"/>
  <c r="I30" i="18"/>
  <c r="M29" i="18"/>
  <c r="L29" i="18"/>
  <c r="J29" i="18"/>
  <c r="I29" i="18"/>
  <c r="M28" i="18"/>
  <c r="L28" i="18"/>
  <c r="J28" i="18"/>
  <c r="I28" i="18"/>
  <c r="M27" i="18"/>
  <c r="L27" i="18"/>
  <c r="J27" i="18"/>
  <c r="I27" i="18"/>
  <c r="M26" i="18"/>
  <c r="L26" i="18"/>
  <c r="J26" i="18"/>
  <c r="I26" i="18"/>
  <c r="M25" i="18"/>
  <c r="L25" i="18"/>
  <c r="J25" i="18"/>
  <c r="I25" i="18"/>
  <c r="M24" i="18"/>
  <c r="L24" i="18"/>
  <c r="J24" i="18"/>
  <c r="I24" i="18"/>
  <c r="M23" i="18"/>
  <c r="L23" i="18"/>
  <c r="J23" i="18"/>
  <c r="I23" i="18"/>
  <c r="M22" i="18"/>
  <c r="L22" i="18"/>
  <c r="J22" i="18"/>
  <c r="I22" i="18"/>
  <c r="M21" i="18"/>
  <c r="L21" i="18"/>
  <c r="J21" i="18"/>
  <c r="I21" i="18"/>
  <c r="M20" i="18"/>
  <c r="L20" i="18"/>
  <c r="J20" i="18"/>
  <c r="I20" i="18"/>
  <c r="M19" i="18"/>
  <c r="L19" i="18"/>
  <c r="J19" i="18"/>
  <c r="I19" i="18"/>
  <c r="M18" i="18"/>
  <c r="L18" i="18"/>
  <c r="J18" i="18"/>
  <c r="I18" i="18"/>
  <c r="M17" i="18"/>
  <c r="L17" i="18"/>
  <c r="J17" i="18"/>
  <c r="I17" i="18"/>
  <c r="M16" i="18"/>
  <c r="L16" i="18"/>
  <c r="J16" i="18"/>
  <c r="I16" i="18"/>
  <c r="M15" i="18"/>
  <c r="L15" i="18"/>
  <c r="J15" i="18"/>
  <c r="I15" i="18"/>
  <c r="M14" i="18"/>
  <c r="L14" i="18"/>
  <c r="J14" i="18"/>
  <c r="I14" i="18"/>
  <c r="M13" i="18"/>
  <c r="L13" i="18"/>
  <c r="J13" i="18"/>
  <c r="I13" i="18"/>
  <c r="M12" i="18"/>
  <c r="L12" i="18"/>
  <c r="J12" i="18"/>
  <c r="I12" i="18"/>
  <c r="M11" i="18"/>
  <c r="L11" i="18"/>
  <c r="J11" i="18"/>
  <c r="I11" i="18"/>
  <c r="M10" i="18"/>
  <c r="L10" i="18"/>
  <c r="J10" i="18"/>
  <c r="I10" i="18"/>
  <c r="I1" i="18"/>
  <c r="M30" i="17"/>
  <c r="L30" i="17"/>
  <c r="J30" i="17"/>
  <c r="I30" i="17"/>
  <c r="M29" i="17"/>
  <c r="L29" i="17"/>
  <c r="J29" i="17"/>
  <c r="I29" i="17"/>
  <c r="M28" i="17"/>
  <c r="L28" i="17"/>
  <c r="J28" i="17"/>
  <c r="I28" i="17"/>
  <c r="M27" i="17"/>
  <c r="L27" i="17"/>
  <c r="J27" i="17"/>
  <c r="I27" i="17"/>
  <c r="M26" i="17"/>
  <c r="L26" i="17"/>
  <c r="J26" i="17"/>
  <c r="I26" i="17"/>
  <c r="M25" i="17"/>
  <c r="L25" i="17"/>
  <c r="J25" i="17"/>
  <c r="I25" i="17"/>
  <c r="M24" i="17"/>
  <c r="L24" i="17"/>
  <c r="J24" i="17"/>
  <c r="I24" i="17"/>
  <c r="M23" i="17"/>
  <c r="L23" i="17"/>
  <c r="J23" i="17"/>
  <c r="I23" i="17"/>
  <c r="M22" i="17"/>
  <c r="L22" i="17"/>
  <c r="J22" i="17"/>
  <c r="I22" i="17"/>
  <c r="M21" i="17"/>
  <c r="L21" i="17"/>
  <c r="J21" i="17"/>
  <c r="I21" i="17"/>
  <c r="M20" i="17"/>
  <c r="L20" i="17"/>
  <c r="J20" i="17"/>
  <c r="I20" i="17"/>
  <c r="M19" i="17"/>
  <c r="L19" i="17"/>
  <c r="J19" i="17"/>
  <c r="I19" i="17"/>
  <c r="M18" i="17"/>
  <c r="L18" i="17"/>
  <c r="J18" i="17"/>
  <c r="I18" i="17"/>
  <c r="M17" i="17"/>
  <c r="L17" i="17"/>
  <c r="J17" i="17"/>
  <c r="I17" i="17"/>
  <c r="M16" i="17"/>
  <c r="L16" i="17"/>
  <c r="J16" i="17"/>
  <c r="I16" i="17"/>
  <c r="M15" i="17"/>
  <c r="L15" i="17"/>
  <c r="J15" i="17"/>
  <c r="I15" i="17"/>
  <c r="M14" i="17"/>
  <c r="L14" i="17"/>
  <c r="J14" i="17"/>
  <c r="I14" i="17"/>
  <c r="M13" i="17"/>
  <c r="L13" i="17"/>
  <c r="J13" i="17"/>
  <c r="I13" i="17"/>
  <c r="M12" i="17"/>
  <c r="L12" i="17"/>
  <c r="J12" i="17"/>
  <c r="I12" i="17"/>
  <c r="M11" i="17"/>
  <c r="L11" i="17"/>
  <c r="J11" i="17"/>
  <c r="I11" i="17"/>
  <c r="M10" i="17"/>
  <c r="L10" i="17"/>
  <c r="J10" i="17"/>
  <c r="I10" i="17"/>
  <c r="I1" i="17"/>
  <c r="M30" i="16"/>
  <c r="L30" i="16"/>
  <c r="J30" i="16"/>
  <c r="I30" i="16"/>
  <c r="M29" i="16"/>
  <c r="L29" i="16"/>
  <c r="J29" i="16"/>
  <c r="I29" i="16"/>
  <c r="M28" i="16"/>
  <c r="L28" i="16"/>
  <c r="J28" i="16"/>
  <c r="I28" i="16"/>
  <c r="M27" i="16"/>
  <c r="L27" i="16"/>
  <c r="J27" i="16"/>
  <c r="I27" i="16"/>
  <c r="M26" i="16"/>
  <c r="L26" i="16"/>
  <c r="J26" i="16"/>
  <c r="I26" i="16"/>
  <c r="M25" i="16"/>
  <c r="L25" i="16"/>
  <c r="J25" i="16"/>
  <c r="I25" i="16"/>
  <c r="M24" i="16"/>
  <c r="L24" i="16"/>
  <c r="J24" i="16"/>
  <c r="I24" i="16"/>
  <c r="M23" i="16"/>
  <c r="L23" i="16"/>
  <c r="J23" i="16"/>
  <c r="I23" i="16"/>
  <c r="M22" i="16"/>
  <c r="L22" i="16"/>
  <c r="J22" i="16"/>
  <c r="I22" i="16"/>
  <c r="M21" i="16"/>
  <c r="L21" i="16"/>
  <c r="J21" i="16"/>
  <c r="I21" i="16"/>
  <c r="M20" i="16"/>
  <c r="L20" i="16"/>
  <c r="J20" i="16"/>
  <c r="I20" i="16"/>
  <c r="M19" i="16"/>
  <c r="L19" i="16"/>
  <c r="J19" i="16"/>
  <c r="I19" i="16"/>
  <c r="M18" i="16"/>
  <c r="L18" i="16"/>
  <c r="J18" i="16"/>
  <c r="I18" i="16"/>
  <c r="M17" i="16"/>
  <c r="L17" i="16"/>
  <c r="J17" i="16"/>
  <c r="I17" i="16"/>
  <c r="M16" i="16"/>
  <c r="L16" i="16"/>
  <c r="J16" i="16"/>
  <c r="I16" i="16"/>
  <c r="M15" i="16"/>
  <c r="L15" i="16"/>
  <c r="J15" i="16"/>
  <c r="I15" i="16"/>
  <c r="M14" i="16"/>
  <c r="L14" i="16"/>
  <c r="J14" i="16"/>
  <c r="I14" i="16"/>
  <c r="M13" i="16"/>
  <c r="L13" i="16"/>
  <c r="J13" i="16"/>
  <c r="I13" i="16"/>
  <c r="M12" i="16"/>
  <c r="L12" i="16"/>
  <c r="J12" i="16"/>
  <c r="I12" i="16"/>
  <c r="M11" i="16"/>
  <c r="L11" i="16"/>
  <c r="J11" i="16"/>
  <c r="I11" i="16"/>
  <c r="M10" i="16"/>
  <c r="L10" i="16"/>
  <c r="J10" i="16"/>
  <c r="I10" i="16"/>
  <c r="I1" i="16"/>
  <c r="M30" i="15"/>
  <c r="L30" i="15"/>
  <c r="J30" i="15"/>
  <c r="I30" i="15"/>
  <c r="M29" i="15"/>
  <c r="L29" i="15"/>
  <c r="J29" i="15"/>
  <c r="I29" i="15"/>
  <c r="M28" i="15"/>
  <c r="L28" i="15"/>
  <c r="J28" i="15"/>
  <c r="I28" i="15"/>
  <c r="M27" i="15"/>
  <c r="L27" i="15"/>
  <c r="J27" i="15"/>
  <c r="I27" i="15"/>
  <c r="M26" i="15"/>
  <c r="L26" i="15"/>
  <c r="J26" i="15"/>
  <c r="I26" i="15"/>
  <c r="M25" i="15"/>
  <c r="L25" i="15"/>
  <c r="J25" i="15"/>
  <c r="I25" i="15"/>
  <c r="M24" i="15"/>
  <c r="L24" i="15"/>
  <c r="J24" i="15"/>
  <c r="I24" i="15"/>
  <c r="M23" i="15"/>
  <c r="L23" i="15"/>
  <c r="J23" i="15"/>
  <c r="I23" i="15"/>
  <c r="M22" i="15"/>
  <c r="L22" i="15"/>
  <c r="J22" i="15"/>
  <c r="I22" i="15"/>
  <c r="M21" i="15"/>
  <c r="L21" i="15"/>
  <c r="J21" i="15"/>
  <c r="I21" i="15"/>
  <c r="M20" i="15"/>
  <c r="L20" i="15"/>
  <c r="J20" i="15"/>
  <c r="I20" i="15"/>
  <c r="M19" i="15"/>
  <c r="L19" i="15"/>
  <c r="J19" i="15"/>
  <c r="I19" i="15"/>
  <c r="M18" i="15"/>
  <c r="L18" i="15"/>
  <c r="J18" i="15"/>
  <c r="I18" i="15"/>
  <c r="M17" i="15"/>
  <c r="L17" i="15"/>
  <c r="J17" i="15"/>
  <c r="I17" i="15"/>
  <c r="M16" i="15"/>
  <c r="L16" i="15"/>
  <c r="J16" i="15"/>
  <c r="I16" i="15"/>
  <c r="M15" i="15"/>
  <c r="L15" i="15"/>
  <c r="J15" i="15"/>
  <c r="I15" i="15"/>
  <c r="M14" i="15"/>
  <c r="L14" i="15"/>
  <c r="J14" i="15"/>
  <c r="I14" i="15"/>
  <c r="M13" i="15"/>
  <c r="L13" i="15"/>
  <c r="J13" i="15"/>
  <c r="I13" i="15"/>
  <c r="M12" i="15"/>
  <c r="L12" i="15"/>
  <c r="J12" i="15"/>
  <c r="I12" i="15"/>
  <c r="M11" i="15"/>
  <c r="L11" i="15"/>
  <c r="J11" i="15"/>
  <c r="I11" i="15"/>
  <c r="M10" i="15"/>
  <c r="L10" i="15"/>
  <c r="J10" i="15"/>
  <c r="I10" i="15"/>
  <c r="I1" i="15"/>
  <c r="M30" i="14"/>
  <c r="L30" i="14"/>
  <c r="J30" i="14"/>
  <c r="I30" i="14"/>
  <c r="M29" i="14"/>
  <c r="L29" i="14"/>
  <c r="J29" i="14"/>
  <c r="I29" i="14"/>
  <c r="M28" i="14"/>
  <c r="L28" i="14"/>
  <c r="J28" i="14"/>
  <c r="I28" i="14"/>
  <c r="M27" i="14"/>
  <c r="L27" i="14"/>
  <c r="J27" i="14"/>
  <c r="I27" i="14"/>
  <c r="M26" i="14"/>
  <c r="L26" i="14"/>
  <c r="J26" i="14"/>
  <c r="I26" i="14"/>
  <c r="M25" i="14"/>
  <c r="L25" i="14"/>
  <c r="J25" i="14"/>
  <c r="I25" i="14"/>
  <c r="M24" i="14"/>
  <c r="L24" i="14"/>
  <c r="J24" i="14"/>
  <c r="I24" i="14"/>
  <c r="M23" i="14"/>
  <c r="L23" i="14"/>
  <c r="J23" i="14"/>
  <c r="I23" i="14"/>
  <c r="M22" i="14"/>
  <c r="L22" i="14"/>
  <c r="J22" i="14"/>
  <c r="I22" i="14"/>
  <c r="M21" i="14"/>
  <c r="L21" i="14"/>
  <c r="J21" i="14"/>
  <c r="I21" i="14"/>
  <c r="M20" i="14"/>
  <c r="L20" i="14"/>
  <c r="J20" i="14"/>
  <c r="I20" i="14"/>
  <c r="M19" i="14"/>
  <c r="L19" i="14"/>
  <c r="J19" i="14"/>
  <c r="I19" i="14"/>
  <c r="M18" i="14"/>
  <c r="L18" i="14"/>
  <c r="J18" i="14"/>
  <c r="I18" i="14"/>
  <c r="M17" i="14"/>
  <c r="L17" i="14"/>
  <c r="J17" i="14"/>
  <c r="I17" i="14"/>
  <c r="M16" i="14"/>
  <c r="L16" i="14"/>
  <c r="J16" i="14"/>
  <c r="I16" i="14"/>
  <c r="M15" i="14"/>
  <c r="L15" i="14"/>
  <c r="J15" i="14"/>
  <c r="I15" i="14"/>
  <c r="M14" i="14"/>
  <c r="L14" i="14"/>
  <c r="J14" i="14"/>
  <c r="I14" i="14"/>
  <c r="M13" i="14"/>
  <c r="L13" i="14"/>
  <c r="J13" i="14"/>
  <c r="I13" i="14"/>
  <c r="M12" i="14"/>
  <c r="L12" i="14"/>
  <c r="J12" i="14"/>
  <c r="I12" i="14"/>
  <c r="M11" i="14"/>
  <c r="L11" i="14"/>
  <c r="J11" i="14"/>
  <c r="I11" i="14"/>
  <c r="M10" i="14"/>
  <c r="L10" i="14"/>
  <c r="J10" i="14"/>
  <c r="I10" i="14"/>
  <c r="I1" i="14"/>
  <c r="M30" i="13"/>
  <c r="L30" i="13"/>
  <c r="J30" i="13"/>
  <c r="I30" i="13"/>
  <c r="M29" i="13"/>
  <c r="L29" i="13"/>
  <c r="J29" i="13"/>
  <c r="I29" i="13"/>
  <c r="M28" i="13"/>
  <c r="L28" i="13"/>
  <c r="J28" i="13"/>
  <c r="I28" i="13"/>
  <c r="M27" i="13"/>
  <c r="L27" i="13"/>
  <c r="J27" i="13"/>
  <c r="I27" i="13"/>
  <c r="M26" i="13"/>
  <c r="L26" i="13"/>
  <c r="J26" i="13"/>
  <c r="I26" i="13"/>
  <c r="M25" i="13"/>
  <c r="L25" i="13"/>
  <c r="J25" i="13"/>
  <c r="I25" i="13"/>
  <c r="M24" i="13"/>
  <c r="L24" i="13"/>
  <c r="J24" i="13"/>
  <c r="I24" i="13"/>
  <c r="M23" i="13"/>
  <c r="L23" i="13"/>
  <c r="J23" i="13"/>
  <c r="I23" i="13"/>
  <c r="M22" i="13"/>
  <c r="L22" i="13"/>
  <c r="J22" i="13"/>
  <c r="I22" i="13"/>
  <c r="M21" i="13"/>
  <c r="L21" i="13"/>
  <c r="J21" i="13"/>
  <c r="I21" i="13"/>
  <c r="M20" i="13"/>
  <c r="L20" i="13"/>
  <c r="J20" i="13"/>
  <c r="I20" i="13"/>
  <c r="M19" i="13"/>
  <c r="L19" i="13"/>
  <c r="J19" i="13"/>
  <c r="I19" i="13"/>
  <c r="M18" i="13"/>
  <c r="L18" i="13"/>
  <c r="J18" i="13"/>
  <c r="I18" i="13"/>
  <c r="M17" i="13"/>
  <c r="L17" i="13"/>
  <c r="J17" i="13"/>
  <c r="I17" i="13"/>
  <c r="M16" i="13"/>
  <c r="L16" i="13"/>
  <c r="J16" i="13"/>
  <c r="I16" i="13"/>
  <c r="M15" i="13"/>
  <c r="L15" i="13"/>
  <c r="J15" i="13"/>
  <c r="I15" i="13"/>
  <c r="M14" i="13"/>
  <c r="L14" i="13"/>
  <c r="J14" i="13"/>
  <c r="I14" i="13"/>
  <c r="M13" i="13"/>
  <c r="L13" i="13"/>
  <c r="J13" i="13"/>
  <c r="I13" i="13"/>
  <c r="M12" i="13"/>
  <c r="L12" i="13"/>
  <c r="J12" i="13"/>
  <c r="I12" i="13"/>
  <c r="M11" i="13"/>
  <c r="L11" i="13"/>
  <c r="J11" i="13"/>
  <c r="I11" i="13"/>
  <c r="M10" i="13"/>
  <c r="L10" i="13"/>
  <c r="J10" i="13"/>
  <c r="I10" i="13"/>
  <c r="I1" i="13"/>
  <c r="M30" i="12"/>
  <c r="L30" i="12"/>
  <c r="J30" i="12"/>
  <c r="I30" i="12"/>
  <c r="M29" i="12"/>
  <c r="L29" i="12"/>
  <c r="J29" i="12"/>
  <c r="I29" i="12"/>
  <c r="M28" i="12"/>
  <c r="L28" i="12"/>
  <c r="J28" i="12"/>
  <c r="I28" i="12"/>
  <c r="M27" i="12"/>
  <c r="L27" i="12"/>
  <c r="J27" i="12"/>
  <c r="I27" i="12"/>
  <c r="M26" i="12"/>
  <c r="L26" i="12"/>
  <c r="J26" i="12"/>
  <c r="I26" i="12"/>
  <c r="M25" i="12"/>
  <c r="L25" i="12"/>
  <c r="J25" i="12"/>
  <c r="I25" i="12"/>
  <c r="M24" i="12"/>
  <c r="L24" i="12"/>
  <c r="J24" i="12"/>
  <c r="I24" i="12"/>
  <c r="M23" i="12"/>
  <c r="L23" i="12"/>
  <c r="J23" i="12"/>
  <c r="I23" i="12"/>
  <c r="M22" i="12"/>
  <c r="L22" i="12"/>
  <c r="J22" i="12"/>
  <c r="I22" i="12"/>
  <c r="M21" i="12"/>
  <c r="L21" i="12"/>
  <c r="J21" i="12"/>
  <c r="I21" i="12"/>
  <c r="M20" i="12"/>
  <c r="L20" i="12"/>
  <c r="J20" i="12"/>
  <c r="I20" i="12"/>
  <c r="M19" i="12"/>
  <c r="L19" i="12"/>
  <c r="J19" i="12"/>
  <c r="I19" i="12"/>
  <c r="M18" i="12"/>
  <c r="L18" i="12"/>
  <c r="J18" i="12"/>
  <c r="I18" i="12"/>
  <c r="M17" i="12"/>
  <c r="L17" i="12"/>
  <c r="J17" i="12"/>
  <c r="I17" i="12"/>
  <c r="M16" i="12"/>
  <c r="L16" i="12"/>
  <c r="J16" i="12"/>
  <c r="I16" i="12"/>
  <c r="M15" i="12"/>
  <c r="L15" i="12"/>
  <c r="J15" i="12"/>
  <c r="I15" i="12"/>
  <c r="M14" i="12"/>
  <c r="L14" i="12"/>
  <c r="J14" i="12"/>
  <c r="I14" i="12"/>
  <c r="M13" i="12"/>
  <c r="L13" i="12"/>
  <c r="J13" i="12"/>
  <c r="I13" i="12"/>
  <c r="M12" i="12"/>
  <c r="L12" i="12"/>
  <c r="J12" i="12"/>
  <c r="I12" i="12"/>
  <c r="M11" i="12"/>
  <c r="L11" i="12"/>
  <c r="J11" i="12"/>
  <c r="I11" i="12"/>
  <c r="M10" i="12"/>
  <c r="L10" i="12"/>
  <c r="J10" i="12"/>
  <c r="I10" i="12"/>
  <c r="I1" i="12"/>
  <c r="M30" i="11"/>
  <c r="L30" i="11"/>
  <c r="J30" i="11"/>
  <c r="I30" i="11"/>
  <c r="M29" i="11"/>
  <c r="L29" i="11"/>
  <c r="J29" i="11"/>
  <c r="I29" i="11"/>
  <c r="M28" i="11"/>
  <c r="L28" i="11"/>
  <c r="J28" i="11"/>
  <c r="I28" i="11"/>
  <c r="M27" i="11"/>
  <c r="L27" i="11"/>
  <c r="J27" i="11"/>
  <c r="I27" i="11"/>
  <c r="M26" i="11"/>
  <c r="L26" i="11"/>
  <c r="J26" i="11"/>
  <c r="I26" i="11"/>
  <c r="M25" i="11"/>
  <c r="L25" i="11"/>
  <c r="J25" i="11"/>
  <c r="I25" i="11"/>
  <c r="M24" i="11"/>
  <c r="L24" i="11"/>
  <c r="J24" i="11"/>
  <c r="I24" i="11"/>
  <c r="M23" i="11"/>
  <c r="L23" i="11"/>
  <c r="J23" i="11"/>
  <c r="I23" i="11"/>
  <c r="M22" i="11"/>
  <c r="L22" i="11"/>
  <c r="J22" i="11"/>
  <c r="I22" i="11"/>
  <c r="M21" i="11"/>
  <c r="L21" i="11"/>
  <c r="J21" i="11"/>
  <c r="I21" i="11"/>
  <c r="M20" i="11"/>
  <c r="L20" i="11"/>
  <c r="J20" i="11"/>
  <c r="I20" i="11"/>
  <c r="M19" i="11"/>
  <c r="L19" i="11"/>
  <c r="J19" i="11"/>
  <c r="I19" i="11"/>
  <c r="M18" i="11"/>
  <c r="L18" i="11"/>
  <c r="J18" i="11"/>
  <c r="I18" i="11"/>
  <c r="M17" i="11"/>
  <c r="L17" i="11"/>
  <c r="J17" i="11"/>
  <c r="I17" i="11"/>
  <c r="M16" i="11"/>
  <c r="L16" i="11"/>
  <c r="J16" i="11"/>
  <c r="I16" i="11"/>
  <c r="M15" i="11"/>
  <c r="L15" i="11"/>
  <c r="J15" i="11"/>
  <c r="I15" i="11"/>
  <c r="M14" i="11"/>
  <c r="L14" i="11"/>
  <c r="J14" i="11"/>
  <c r="I14" i="11"/>
  <c r="M13" i="11"/>
  <c r="L13" i="11"/>
  <c r="J13" i="11"/>
  <c r="I13" i="11"/>
  <c r="M12" i="11"/>
  <c r="L12" i="11"/>
  <c r="J12" i="11"/>
  <c r="I12" i="11"/>
  <c r="M11" i="11"/>
  <c r="L11" i="11"/>
  <c r="J11" i="11"/>
  <c r="I11" i="11"/>
  <c r="M10" i="11"/>
  <c r="L10" i="11"/>
  <c r="J10" i="11"/>
  <c r="I10" i="11"/>
  <c r="I1" i="11"/>
  <c r="M30" i="10"/>
  <c r="L30" i="10"/>
  <c r="J30" i="10"/>
  <c r="I30" i="10"/>
  <c r="M29" i="10"/>
  <c r="L29" i="10"/>
  <c r="J29" i="10"/>
  <c r="I29" i="10"/>
  <c r="M28" i="10"/>
  <c r="L28" i="10"/>
  <c r="J28" i="10"/>
  <c r="I28" i="10"/>
  <c r="M27" i="10"/>
  <c r="L27" i="10"/>
  <c r="J27" i="10"/>
  <c r="I27" i="10"/>
  <c r="M26" i="10"/>
  <c r="L26" i="10"/>
  <c r="J26" i="10"/>
  <c r="I26" i="10"/>
  <c r="M25" i="10"/>
  <c r="L25" i="10"/>
  <c r="J25" i="10"/>
  <c r="I25" i="10"/>
  <c r="M24" i="10"/>
  <c r="L24" i="10"/>
  <c r="J24" i="10"/>
  <c r="I24" i="10"/>
  <c r="M23" i="10"/>
  <c r="L23" i="10"/>
  <c r="J23" i="10"/>
  <c r="I23" i="10"/>
  <c r="M22" i="10"/>
  <c r="L22" i="10"/>
  <c r="J22" i="10"/>
  <c r="I22" i="10"/>
  <c r="M21" i="10"/>
  <c r="L21" i="10"/>
  <c r="J21" i="10"/>
  <c r="I21" i="10"/>
  <c r="M20" i="10"/>
  <c r="L20" i="10"/>
  <c r="J20" i="10"/>
  <c r="I20" i="10"/>
  <c r="M19" i="10"/>
  <c r="L19" i="10"/>
  <c r="J19" i="10"/>
  <c r="I19" i="10"/>
  <c r="M18" i="10"/>
  <c r="L18" i="10"/>
  <c r="J18" i="10"/>
  <c r="I18" i="10"/>
  <c r="M17" i="10"/>
  <c r="L17" i="10"/>
  <c r="J17" i="10"/>
  <c r="I17" i="10"/>
  <c r="M16" i="10"/>
  <c r="L16" i="10"/>
  <c r="J16" i="10"/>
  <c r="I16" i="10"/>
  <c r="M15" i="10"/>
  <c r="L15" i="10"/>
  <c r="J15" i="10"/>
  <c r="I15" i="10"/>
  <c r="M14" i="10"/>
  <c r="L14" i="10"/>
  <c r="J14" i="10"/>
  <c r="I14" i="10"/>
  <c r="M13" i="10"/>
  <c r="L13" i="10"/>
  <c r="J13" i="10"/>
  <c r="I13" i="10"/>
  <c r="M12" i="10"/>
  <c r="L12" i="10"/>
  <c r="J12" i="10"/>
  <c r="I12" i="10"/>
  <c r="M11" i="10"/>
  <c r="L11" i="10"/>
  <c r="J11" i="10"/>
  <c r="I11" i="10"/>
  <c r="M10" i="10"/>
  <c r="L10" i="10"/>
  <c r="J10" i="10"/>
  <c r="I10" i="10"/>
  <c r="I1" i="10"/>
  <c r="M30" i="9"/>
  <c r="L30" i="9"/>
  <c r="J30" i="9"/>
  <c r="I30" i="9"/>
  <c r="M29" i="9"/>
  <c r="L29" i="9"/>
  <c r="J29" i="9"/>
  <c r="I29" i="9"/>
  <c r="M28" i="9"/>
  <c r="L28" i="9"/>
  <c r="J28" i="9"/>
  <c r="I28" i="9"/>
  <c r="M27" i="9"/>
  <c r="L27" i="9"/>
  <c r="J27" i="9"/>
  <c r="I27" i="9"/>
  <c r="M26" i="9"/>
  <c r="L26" i="9"/>
  <c r="J26" i="9"/>
  <c r="I26" i="9"/>
  <c r="M25" i="9"/>
  <c r="L25" i="9"/>
  <c r="J25" i="9"/>
  <c r="I25" i="9"/>
  <c r="M24" i="9"/>
  <c r="L24" i="9"/>
  <c r="J24" i="9"/>
  <c r="I24" i="9"/>
  <c r="M23" i="9"/>
  <c r="L23" i="9"/>
  <c r="J23" i="9"/>
  <c r="I23" i="9"/>
  <c r="M22" i="9"/>
  <c r="L22" i="9"/>
  <c r="J22" i="9"/>
  <c r="I22" i="9"/>
  <c r="M21" i="9"/>
  <c r="L21" i="9"/>
  <c r="J21" i="9"/>
  <c r="I21" i="9"/>
  <c r="M20" i="9"/>
  <c r="L20" i="9"/>
  <c r="J20" i="9"/>
  <c r="I20" i="9"/>
  <c r="M19" i="9"/>
  <c r="L19" i="9"/>
  <c r="J19" i="9"/>
  <c r="I19" i="9"/>
  <c r="M18" i="9"/>
  <c r="L18" i="9"/>
  <c r="J18" i="9"/>
  <c r="I18" i="9"/>
  <c r="M17" i="9"/>
  <c r="L17" i="9"/>
  <c r="J17" i="9"/>
  <c r="I17" i="9"/>
  <c r="M16" i="9"/>
  <c r="L16" i="9"/>
  <c r="J16" i="9"/>
  <c r="I16" i="9"/>
  <c r="M15" i="9"/>
  <c r="L15" i="9"/>
  <c r="J15" i="9"/>
  <c r="I15" i="9"/>
  <c r="M14" i="9"/>
  <c r="L14" i="9"/>
  <c r="J14" i="9"/>
  <c r="I14" i="9"/>
  <c r="M13" i="9"/>
  <c r="L13" i="9"/>
  <c r="J13" i="9"/>
  <c r="I13" i="9"/>
  <c r="M12" i="9"/>
  <c r="L12" i="9"/>
  <c r="J12" i="9"/>
  <c r="I12" i="9"/>
  <c r="M11" i="9"/>
  <c r="L11" i="9"/>
  <c r="J11" i="9"/>
  <c r="I11" i="9"/>
  <c r="M10" i="9"/>
  <c r="L10" i="9"/>
  <c r="J10" i="9"/>
  <c r="I10" i="9"/>
  <c r="I1" i="9"/>
  <c r="M30" i="8"/>
  <c r="L30" i="8"/>
  <c r="J30" i="8"/>
  <c r="I30" i="8"/>
  <c r="M29" i="8"/>
  <c r="L29" i="8"/>
  <c r="J29" i="8"/>
  <c r="I29" i="8"/>
  <c r="M28" i="8"/>
  <c r="L28" i="8"/>
  <c r="J28" i="8"/>
  <c r="I28" i="8"/>
  <c r="M27" i="8"/>
  <c r="L27" i="8"/>
  <c r="J27" i="8"/>
  <c r="I27" i="8"/>
  <c r="M26" i="8"/>
  <c r="L26" i="8"/>
  <c r="J26" i="8"/>
  <c r="I26" i="8"/>
  <c r="M25" i="8"/>
  <c r="L25" i="8"/>
  <c r="J25" i="8"/>
  <c r="I25" i="8"/>
  <c r="M24" i="8"/>
  <c r="L24" i="8"/>
  <c r="J24" i="8"/>
  <c r="I24" i="8"/>
  <c r="M23" i="8"/>
  <c r="L23" i="8"/>
  <c r="J23" i="8"/>
  <c r="I23" i="8"/>
  <c r="M22" i="8"/>
  <c r="L22" i="8"/>
  <c r="J22" i="8"/>
  <c r="I22" i="8"/>
  <c r="M21" i="8"/>
  <c r="L21" i="8"/>
  <c r="J21" i="8"/>
  <c r="I21" i="8"/>
  <c r="M20" i="8"/>
  <c r="L20" i="8"/>
  <c r="J20" i="8"/>
  <c r="I20" i="8"/>
  <c r="M19" i="8"/>
  <c r="L19" i="8"/>
  <c r="J19" i="8"/>
  <c r="I19" i="8"/>
  <c r="M18" i="8"/>
  <c r="L18" i="8"/>
  <c r="J18" i="8"/>
  <c r="I18" i="8"/>
  <c r="M17" i="8"/>
  <c r="L17" i="8"/>
  <c r="J17" i="8"/>
  <c r="I17" i="8"/>
  <c r="M16" i="8"/>
  <c r="L16" i="8"/>
  <c r="J16" i="8"/>
  <c r="I16" i="8"/>
  <c r="M15" i="8"/>
  <c r="L15" i="8"/>
  <c r="J15" i="8"/>
  <c r="I15" i="8"/>
  <c r="M14" i="8"/>
  <c r="L14" i="8"/>
  <c r="J14" i="8"/>
  <c r="I14" i="8"/>
  <c r="M13" i="8"/>
  <c r="L13" i="8"/>
  <c r="J13" i="8"/>
  <c r="I13" i="8"/>
  <c r="M12" i="8"/>
  <c r="L12" i="8"/>
  <c r="J12" i="8"/>
  <c r="I12" i="8"/>
  <c r="M11" i="8"/>
  <c r="L11" i="8"/>
  <c r="J11" i="8"/>
  <c r="I11" i="8"/>
  <c r="M10" i="8"/>
  <c r="L10" i="8"/>
  <c r="J10" i="8"/>
  <c r="I10" i="8"/>
  <c r="I1" i="8"/>
  <c r="M30" i="7"/>
  <c r="L30" i="7"/>
  <c r="J30" i="7"/>
  <c r="I30" i="7"/>
  <c r="M29" i="7"/>
  <c r="L29" i="7"/>
  <c r="J29" i="7"/>
  <c r="I29" i="7"/>
  <c r="M28" i="7"/>
  <c r="L28" i="7"/>
  <c r="J28" i="7"/>
  <c r="I28" i="7"/>
  <c r="M27" i="7"/>
  <c r="L27" i="7"/>
  <c r="J27" i="7"/>
  <c r="I27" i="7"/>
  <c r="M26" i="7"/>
  <c r="L26" i="7"/>
  <c r="J26" i="7"/>
  <c r="I26" i="7"/>
  <c r="M25" i="7"/>
  <c r="L25" i="7"/>
  <c r="J25" i="7"/>
  <c r="I25" i="7"/>
  <c r="M24" i="7"/>
  <c r="L24" i="7"/>
  <c r="J24" i="7"/>
  <c r="I24" i="7"/>
  <c r="M23" i="7"/>
  <c r="L23" i="7"/>
  <c r="J23" i="7"/>
  <c r="I23" i="7"/>
  <c r="M22" i="7"/>
  <c r="L22" i="7"/>
  <c r="J22" i="7"/>
  <c r="I22" i="7"/>
  <c r="M21" i="7"/>
  <c r="L21" i="7"/>
  <c r="J21" i="7"/>
  <c r="I21" i="7"/>
  <c r="M20" i="7"/>
  <c r="L20" i="7"/>
  <c r="J20" i="7"/>
  <c r="I20" i="7"/>
  <c r="M19" i="7"/>
  <c r="L19" i="7"/>
  <c r="J19" i="7"/>
  <c r="I19" i="7"/>
  <c r="M18" i="7"/>
  <c r="L18" i="7"/>
  <c r="J18" i="7"/>
  <c r="I18" i="7"/>
  <c r="M17" i="7"/>
  <c r="L17" i="7"/>
  <c r="J17" i="7"/>
  <c r="I17" i="7"/>
  <c r="M16" i="7"/>
  <c r="L16" i="7"/>
  <c r="J16" i="7"/>
  <c r="I16" i="7"/>
  <c r="M15" i="7"/>
  <c r="L15" i="7"/>
  <c r="J15" i="7"/>
  <c r="I15" i="7"/>
  <c r="M14" i="7"/>
  <c r="L14" i="7"/>
  <c r="J14" i="7"/>
  <c r="I14" i="7"/>
  <c r="M13" i="7"/>
  <c r="L13" i="7"/>
  <c r="J13" i="7"/>
  <c r="I13" i="7"/>
  <c r="M12" i="7"/>
  <c r="L12" i="7"/>
  <c r="J12" i="7"/>
  <c r="I12" i="7"/>
  <c r="M11" i="7"/>
  <c r="L11" i="7"/>
  <c r="J11" i="7"/>
  <c r="I11" i="7"/>
  <c r="M10" i="7"/>
  <c r="L10" i="7"/>
  <c r="J10" i="7"/>
  <c r="I10" i="7"/>
  <c r="I1" i="7"/>
  <c r="M30" i="6"/>
  <c r="L30" i="6"/>
  <c r="J30" i="6"/>
  <c r="I30" i="6"/>
  <c r="M29" i="6"/>
  <c r="L29" i="6"/>
  <c r="J29" i="6"/>
  <c r="I29" i="6"/>
  <c r="M28" i="6"/>
  <c r="L28" i="6"/>
  <c r="J28" i="6"/>
  <c r="I28" i="6"/>
  <c r="M27" i="6"/>
  <c r="L27" i="6"/>
  <c r="J27" i="6"/>
  <c r="I27" i="6"/>
  <c r="M26" i="6"/>
  <c r="L26" i="6"/>
  <c r="J26" i="6"/>
  <c r="I26" i="6"/>
  <c r="M25" i="6"/>
  <c r="L25" i="6"/>
  <c r="J25" i="6"/>
  <c r="I25" i="6"/>
  <c r="M24" i="6"/>
  <c r="L24" i="6"/>
  <c r="J24" i="6"/>
  <c r="I24" i="6"/>
  <c r="M23" i="6"/>
  <c r="L23" i="6"/>
  <c r="J23" i="6"/>
  <c r="I23" i="6"/>
  <c r="M22" i="6"/>
  <c r="L22" i="6"/>
  <c r="J22" i="6"/>
  <c r="I22" i="6"/>
  <c r="M21" i="6"/>
  <c r="L21" i="6"/>
  <c r="J21" i="6"/>
  <c r="I21" i="6"/>
  <c r="M20" i="6"/>
  <c r="L20" i="6"/>
  <c r="J20" i="6"/>
  <c r="I20" i="6"/>
  <c r="M19" i="6"/>
  <c r="L19" i="6"/>
  <c r="J19" i="6"/>
  <c r="I19" i="6"/>
  <c r="M18" i="6"/>
  <c r="L18" i="6"/>
  <c r="J18" i="6"/>
  <c r="I18" i="6"/>
  <c r="M17" i="6"/>
  <c r="L17" i="6"/>
  <c r="J17" i="6"/>
  <c r="I17" i="6"/>
  <c r="M16" i="6"/>
  <c r="L16" i="6"/>
  <c r="J16" i="6"/>
  <c r="I16" i="6"/>
  <c r="M15" i="6"/>
  <c r="L15" i="6"/>
  <c r="J15" i="6"/>
  <c r="I15" i="6"/>
  <c r="M14" i="6"/>
  <c r="L14" i="6"/>
  <c r="J14" i="6"/>
  <c r="I14" i="6"/>
  <c r="M13" i="6"/>
  <c r="L13" i="6"/>
  <c r="J13" i="6"/>
  <c r="I13" i="6"/>
  <c r="M12" i="6"/>
  <c r="L12" i="6"/>
  <c r="J12" i="6"/>
  <c r="I12" i="6"/>
  <c r="M11" i="6"/>
  <c r="L11" i="6"/>
  <c r="J11" i="6"/>
  <c r="I11" i="6"/>
  <c r="M10" i="6"/>
  <c r="L10" i="6"/>
  <c r="J10" i="6"/>
  <c r="I10" i="6"/>
  <c r="I1" i="6"/>
  <c r="M30" i="5"/>
  <c r="L30" i="5"/>
  <c r="J30" i="5"/>
  <c r="I30" i="5"/>
  <c r="M29" i="5"/>
  <c r="L29" i="5"/>
  <c r="J29" i="5"/>
  <c r="I29" i="5"/>
  <c r="M28" i="5"/>
  <c r="L28" i="5"/>
  <c r="J28" i="5"/>
  <c r="I28" i="5"/>
  <c r="M27" i="5"/>
  <c r="L27" i="5"/>
  <c r="J27" i="5"/>
  <c r="I27" i="5"/>
  <c r="M26" i="5"/>
  <c r="L26" i="5"/>
  <c r="J26" i="5"/>
  <c r="I26" i="5"/>
  <c r="M25" i="5"/>
  <c r="L25" i="5"/>
  <c r="J25" i="5"/>
  <c r="I25" i="5"/>
  <c r="M24" i="5"/>
  <c r="L24" i="5"/>
  <c r="J24" i="5"/>
  <c r="I24" i="5"/>
  <c r="M23" i="5"/>
  <c r="L23" i="5"/>
  <c r="J23" i="5"/>
  <c r="I23" i="5"/>
  <c r="M22" i="5"/>
  <c r="L22" i="5"/>
  <c r="J22" i="5"/>
  <c r="I22" i="5"/>
  <c r="M21" i="5"/>
  <c r="L21" i="5"/>
  <c r="J21" i="5"/>
  <c r="I21" i="5"/>
  <c r="M20" i="5"/>
  <c r="L20" i="5"/>
  <c r="J20" i="5"/>
  <c r="I20" i="5"/>
  <c r="M19" i="5"/>
  <c r="L19" i="5"/>
  <c r="J19" i="5"/>
  <c r="I19" i="5"/>
  <c r="M18" i="5"/>
  <c r="L18" i="5"/>
  <c r="J18" i="5"/>
  <c r="I18" i="5"/>
  <c r="M17" i="5"/>
  <c r="L17" i="5"/>
  <c r="J17" i="5"/>
  <c r="I17" i="5"/>
  <c r="M16" i="5"/>
  <c r="L16" i="5"/>
  <c r="J16" i="5"/>
  <c r="I16" i="5"/>
  <c r="M15" i="5"/>
  <c r="L15" i="5"/>
  <c r="J15" i="5"/>
  <c r="I15" i="5"/>
  <c r="M14" i="5"/>
  <c r="L14" i="5"/>
  <c r="J14" i="5"/>
  <c r="I14" i="5"/>
  <c r="M13" i="5"/>
  <c r="L13" i="5"/>
  <c r="J13" i="5"/>
  <c r="I13" i="5"/>
  <c r="M12" i="5"/>
  <c r="L12" i="5"/>
  <c r="J12" i="5"/>
  <c r="I12" i="5"/>
  <c r="M11" i="5"/>
  <c r="L11" i="5"/>
  <c r="J11" i="5"/>
  <c r="I11" i="5"/>
  <c r="M10" i="5"/>
  <c r="L10" i="5"/>
  <c r="J10" i="5"/>
  <c r="I10" i="5"/>
  <c r="I1" i="5"/>
  <c r="M30" i="4"/>
  <c r="L30" i="4"/>
  <c r="J30" i="4"/>
  <c r="I30" i="4"/>
  <c r="M29" i="4"/>
  <c r="L29" i="4"/>
  <c r="J29" i="4"/>
  <c r="I29" i="4"/>
  <c r="M28" i="4"/>
  <c r="L28" i="4"/>
  <c r="J28" i="4"/>
  <c r="I28" i="4"/>
  <c r="M27" i="4"/>
  <c r="L27" i="4"/>
  <c r="J27" i="4"/>
  <c r="I27" i="4"/>
  <c r="M26" i="4"/>
  <c r="L26" i="4"/>
  <c r="J26" i="4"/>
  <c r="I26" i="4"/>
  <c r="M25" i="4"/>
  <c r="L25" i="4"/>
  <c r="J25" i="4"/>
  <c r="I25" i="4"/>
  <c r="M24" i="4"/>
  <c r="L24" i="4"/>
  <c r="J24" i="4"/>
  <c r="I24" i="4"/>
  <c r="M23" i="4"/>
  <c r="L23" i="4"/>
  <c r="J23" i="4"/>
  <c r="I23" i="4"/>
  <c r="M22" i="4"/>
  <c r="L22" i="4"/>
  <c r="J22" i="4"/>
  <c r="I22" i="4"/>
  <c r="M21" i="4"/>
  <c r="L21" i="4"/>
  <c r="J21" i="4"/>
  <c r="I21" i="4"/>
  <c r="M20" i="4"/>
  <c r="L20" i="4"/>
  <c r="J20" i="4"/>
  <c r="I20" i="4"/>
  <c r="M19" i="4"/>
  <c r="L19" i="4"/>
  <c r="J19" i="4"/>
  <c r="I19" i="4"/>
  <c r="M18" i="4"/>
  <c r="L18" i="4"/>
  <c r="J18" i="4"/>
  <c r="I18" i="4"/>
  <c r="M17" i="4"/>
  <c r="L17" i="4"/>
  <c r="J17" i="4"/>
  <c r="I17" i="4"/>
  <c r="M16" i="4"/>
  <c r="L16" i="4"/>
  <c r="J16" i="4"/>
  <c r="I16" i="4"/>
  <c r="M15" i="4"/>
  <c r="L15" i="4"/>
  <c r="J15" i="4"/>
  <c r="I15" i="4"/>
  <c r="M14" i="4"/>
  <c r="L14" i="4"/>
  <c r="J14" i="4"/>
  <c r="I14" i="4"/>
  <c r="M13" i="4"/>
  <c r="L13" i="4"/>
  <c r="J13" i="4"/>
  <c r="I13" i="4"/>
  <c r="M12" i="4"/>
  <c r="L12" i="4"/>
  <c r="J12" i="4"/>
  <c r="I12" i="4"/>
  <c r="M11" i="4"/>
  <c r="L11" i="4"/>
  <c r="J11" i="4"/>
  <c r="I11" i="4"/>
  <c r="M10" i="4"/>
  <c r="L10" i="4"/>
  <c r="J10" i="4"/>
  <c r="I10" i="4"/>
  <c r="I1" i="4"/>
  <c r="M30" i="3"/>
  <c r="L30" i="3"/>
  <c r="J30" i="3"/>
  <c r="I30" i="3"/>
  <c r="M29" i="3"/>
  <c r="L29" i="3"/>
  <c r="J29" i="3"/>
  <c r="I29" i="3"/>
  <c r="M28" i="3"/>
  <c r="L28" i="3"/>
  <c r="J28" i="3"/>
  <c r="I28" i="3"/>
  <c r="M27" i="3"/>
  <c r="L27" i="3"/>
  <c r="J27" i="3"/>
  <c r="I27" i="3"/>
  <c r="M26" i="3"/>
  <c r="L26" i="3"/>
  <c r="J26" i="3"/>
  <c r="I26" i="3"/>
  <c r="M25" i="3"/>
  <c r="L25" i="3"/>
  <c r="J25" i="3"/>
  <c r="I25" i="3"/>
  <c r="M24" i="3"/>
  <c r="L24" i="3"/>
  <c r="J24" i="3"/>
  <c r="I24" i="3"/>
  <c r="M23" i="3"/>
  <c r="L23" i="3"/>
  <c r="J23" i="3"/>
  <c r="I23" i="3"/>
  <c r="M22" i="3"/>
  <c r="L22" i="3"/>
  <c r="J22" i="3"/>
  <c r="I22" i="3"/>
  <c r="M21" i="3"/>
  <c r="L21" i="3"/>
  <c r="J21" i="3"/>
  <c r="I21" i="3"/>
  <c r="M20" i="3"/>
  <c r="L20" i="3"/>
  <c r="J20" i="3"/>
  <c r="I20" i="3"/>
  <c r="M19" i="3"/>
  <c r="L19" i="3"/>
  <c r="J19" i="3"/>
  <c r="I19" i="3"/>
  <c r="M18" i="3"/>
  <c r="L18" i="3"/>
  <c r="J18" i="3"/>
  <c r="I18" i="3"/>
  <c r="M17" i="3"/>
  <c r="L17" i="3"/>
  <c r="J17" i="3"/>
  <c r="I17" i="3"/>
  <c r="M16" i="3"/>
  <c r="L16" i="3"/>
  <c r="J16" i="3"/>
  <c r="I16" i="3"/>
  <c r="M15" i="3"/>
  <c r="L15" i="3"/>
  <c r="J15" i="3"/>
  <c r="I15" i="3"/>
  <c r="M14" i="3"/>
  <c r="L14" i="3"/>
  <c r="J14" i="3"/>
  <c r="I14" i="3"/>
  <c r="M13" i="3"/>
  <c r="L13" i="3"/>
  <c r="J13" i="3"/>
  <c r="I13" i="3"/>
  <c r="M12" i="3"/>
  <c r="L12" i="3"/>
  <c r="J12" i="3"/>
  <c r="I12" i="3"/>
  <c r="M11" i="3"/>
  <c r="L11" i="3"/>
  <c r="J11" i="3"/>
  <c r="I11" i="3"/>
  <c r="M10" i="3"/>
  <c r="L10" i="3"/>
  <c r="J10" i="3"/>
  <c r="I10" i="3"/>
  <c r="I2" i="3"/>
  <c r="V108" i="2"/>
  <c r="U108" i="2"/>
  <c r="T108" i="2"/>
  <c r="S108" i="2"/>
  <c r="N108" i="2"/>
  <c r="V107" i="2"/>
  <c r="U107" i="2"/>
  <c r="T107" i="2"/>
  <c r="S107" i="2"/>
  <c r="V106" i="2"/>
  <c r="U106" i="2"/>
  <c r="T106" i="2"/>
  <c r="S106" i="2"/>
  <c r="V105" i="2"/>
  <c r="U105" i="2"/>
  <c r="T105" i="2"/>
  <c r="S105" i="2"/>
  <c r="V104" i="2"/>
  <c r="U104" i="2"/>
  <c r="T104" i="2"/>
  <c r="S104" i="2"/>
  <c r="V103" i="2"/>
  <c r="U103" i="2"/>
  <c r="T103" i="2"/>
  <c r="S103" i="2"/>
  <c r="V102" i="2"/>
  <c r="U102" i="2"/>
  <c r="T102" i="2"/>
  <c r="S102" i="2"/>
  <c r="V101" i="2"/>
  <c r="U101" i="2"/>
  <c r="T101" i="2"/>
  <c r="S101" i="2"/>
  <c r="V100" i="2"/>
  <c r="U100" i="2"/>
  <c r="T100" i="2"/>
  <c r="S100" i="2"/>
  <c r="V99" i="2"/>
  <c r="U99" i="2"/>
  <c r="T99" i="2"/>
  <c r="S99" i="2"/>
  <c r="V98" i="2"/>
  <c r="U98" i="2"/>
  <c r="T98" i="2"/>
  <c r="S98" i="2"/>
  <c r="V97" i="2"/>
  <c r="U97" i="2"/>
  <c r="T97" i="2"/>
  <c r="S97" i="2"/>
  <c r="V96" i="2"/>
  <c r="U96" i="2"/>
  <c r="T96" i="2"/>
  <c r="S96" i="2"/>
  <c r="V95" i="2"/>
  <c r="U95" i="2"/>
  <c r="T95" i="2"/>
  <c r="S95" i="2"/>
  <c r="V94" i="2"/>
  <c r="U94" i="2"/>
  <c r="T94" i="2"/>
  <c r="S94" i="2"/>
  <c r="V93" i="2"/>
  <c r="U93" i="2"/>
  <c r="T93" i="2"/>
  <c r="S93" i="2"/>
  <c r="V92" i="2"/>
  <c r="U92" i="2"/>
  <c r="T92" i="2"/>
  <c r="S92" i="2"/>
  <c r="V91" i="2"/>
  <c r="U91" i="2"/>
  <c r="T91" i="2"/>
  <c r="S91" i="2"/>
  <c r="V90" i="2"/>
  <c r="U90" i="2"/>
  <c r="T90" i="2"/>
  <c r="S90" i="2"/>
  <c r="V89" i="2"/>
  <c r="U89" i="2"/>
  <c r="T89" i="2"/>
  <c r="S89" i="2"/>
  <c r="V88" i="2"/>
  <c r="U88" i="2"/>
  <c r="T88" i="2"/>
  <c r="S88" i="2"/>
  <c r="V87" i="2"/>
  <c r="U87" i="2"/>
  <c r="T87" i="2"/>
  <c r="S87" i="2"/>
  <c r="V86" i="2"/>
  <c r="U86" i="2"/>
  <c r="T86" i="2"/>
  <c r="S86" i="2"/>
  <c r="V85" i="2"/>
  <c r="U85" i="2"/>
  <c r="T85" i="2"/>
  <c r="S85" i="2"/>
  <c r="V84" i="2"/>
  <c r="U84" i="2"/>
  <c r="T84" i="2"/>
  <c r="S84" i="2"/>
  <c r="V83" i="2"/>
  <c r="U83" i="2"/>
  <c r="T83" i="2"/>
  <c r="S83" i="2"/>
  <c r="V82" i="2"/>
  <c r="U82" i="2"/>
  <c r="T82" i="2"/>
  <c r="S82" i="2"/>
  <c r="V81" i="2"/>
  <c r="U81" i="2"/>
  <c r="T81" i="2"/>
  <c r="S81" i="2"/>
  <c r="V80" i="2"/>
  <c r="U80" i="2"/>
  <c r="T80" i="2"/>
  <c r="S80" i="2"/>
  <c r="V79" i="2"/>
  <c r="U79" i="2"/>
  <c r="T79" i="2"/>
  <c r="S79" i="2"/>
  <c r="V78" i="2"/>
  <c r="U78" i="2"/>
  <c r="T78" i="2"/>
  <c r="S78" i="2"/>
  <c r="V77" i="2"/>
  <c r="U77" i="2"/>
  <c r="T77" i="2"/>
  <c r="S77" i="2"/>
  <c r="V76" i="2"/>
  <c r="U76" i="2"/>
  <c r="T76" i="2"/>
  <c r="S76" i="2"/>
  <c r="V75" i="2"/>
  <c r="U75" i="2"/>
  <c r="T75" i="2"/>
  <c r="S75" i="2"/>
  <c r="V74" i="2"/>
  <c r="U74" i="2"/>
  <c r="T74" i="2"/>
  <c r="S74" i="2"/>
  <c r="V73" i="2"/>
  <c r="U73" i="2"/>
  <c r="T73" i="2"/>
  <c r="S73" i="2"/>
  <c r="V72" i="2"/>
  <c r="U72" i="2"/>
  <c r="T72" i="2"/>
  <c r="S72" i="2"/>
  <c r="V71" i="2"/>
  <c r="U71" i="2"/>
  <c r="T71" i="2"/>
  <c r="S71" i="2"/>
  <c r="V70" i="2"/>
  <c r="U70" i="2"/>
  <c r="T70" i="2"/>
  <c r="S70" i="2"/>
  <c r="V69" i="2"/>
  <c r="U69" i="2"/>
  <c r="T69" i="2"/>
  <c r="S69" i="2"/>
  <c r="V68" i="2"/>
  <c r="U68" i="2"/>
  <c r="T68" i="2"/>
  <c r="S68" i="2"/>
  <c r="V67" i="2"/>
  <c r="U67" i="2"/>
  <c r="T67" i="2"/>
  <c r="S67" i="2"/>
  <c r="V66" i="2"/>
  <c r="U66" i="2"/>
  <c r="T66" i="2"/>
  <c r="S66" i="2"/>
  <c r="V65" i="2"/>
  <c r="U65" i="2"/>
  <c r="T65" i="2"/>
  <c r="S65" i="2"/>
  <c r="V64" i="2"/>
  <c r="U64" i="2"/>
  <c r="T64" i="2"/>
  <c r="S64" i="2"/>
  <c r="V63" i="2"/>
  <c r="U63" i="2"/>
  <c r="T63" i="2"/>
  <c r="S63" i="2"/>
  <c r="V62" i="2"/>
  <c r="U62" i="2"/>
  <c r="T62" i="2"/>
  <c r="S62" i="2"/>
  <c r="V61" i="2"/>
  <c r="U61" i="2"/>
  <c r="T61" i="2"/>
  <c r="S61" i="2"/>
  <c r="V60" i="2"/>
  <c r="U60" i="2"/>
  <c r="T60" i="2"/>
  <c r="S60" i="2"/>
  <c r="V59" i="2"/>
  <c r="U59" i="2"/>
  <c r="T59" i="2"/>
  <c r="S59" i="2"/>
  <c r="V58" i="2"/>
  <c r="U58" i="2"/>
  <c r="T58" i="2"/>
  <c r="S58" i="2"/>
  <c r="V57" i="2"/>
  <c r="U57" i="2"/>
  <c r="T57" i="2"/>
  <c r="S57" i="2"/>
  <c r="V56" i="2"/>
  <c r="U56" i="2"/>
  <c r="T56" i="2"/>
  <c r="S56" i="2"/>
  <c r="V55" i="2"/>
  <c r="U55" i="2"/>
  <c r="T55" i="2"/>
  <c r="S55" i="2"/>
  <c r="V54" i="2"/>
  <c r="U54" i="2"/>
  <c r="T54" i="2"/>
  <c r="S54" i="2"/>
  <c r="V53" i="2"/>
  <c r="U53" i="2"/>
  <c r="T53" i="2"/>
  <c r="S53" i="2"/>
  <c r="V52" i="2"/>
  <c r="U52" i="2"/>
  <c r="T52" i="2"/>
  <c r="S52" i="2"/>
  <c r="V51" i="2"/>
  <c r="U51" i="2"/>
  <c r="T51" i="2"/>
  <c r="S51" i="2"/>
  <c r="V50" i="2"/>
  <c r="U50" i="2"/>
  <c r="T50" i="2"/>
  <c r="S50" i="2"/>
  <c r="V49" i="2"/>
  <c r="U49" i="2"/>
  <c r="T49" i="2"/>
  <c r="S49" i="2"/>
  <c r="V48" i="2"/>
  <c r="U48" i="2"/>
  <c r="T48" i="2"/>
  <c r="S48" i="2"/>
  <c r="V47" i="2"/>
  <c r="U47" i="2"/>
  <c r="T47" i="2"/>
  <c r="S47" i="2"/>
  <c r="V46" i="2"/>
  <c r="U46" i="2"/>
  <c r="T46" i="2"/>
  <c r="S46" i="2"/>
  <c r="V45" i="2"/>
  <c r="U45" i="2"/>
  <c r="T45" i="2"/>
  <c r="S45" i="2"/>
  <c r="V44" i="2"/>
  <c r="U44" i="2"/>
  <c r="T44" i="2"/>
  <c r="S44" i="2"/>
  <c r="V43" i="2"/>
  <c r="U43" i="2"/>
  <c r="T43" i="2"/>
  <c r="S43" i="2"/>
  <c r="V42" i="2"/>
  <c r="U42" i="2"/>
  <c r="T42" i="2"/>
  <c r="S42" i="2"/>
  <c r="V41" i="2"/>
  <c r="U41" i="2"/>
  <c r="T41" i="2"/>
  <c r="S41" i="2"/>
  <c r="V40" i="2"/>
  <c r="U40" i="2"/>
  <c r="T40" i="2"/>
  <c r="S40" i="2"/>
  <c r="V39" i="2"/>
  <c r="U39" i="2"/>
  <c r="T39" i="2"/>
  <c r="S39" i="2"/>
  <c r="V38" i="2"/>
  <c r="U38" i="2"/>
  <c r="T38" i="2"/>
  <c r="S38" i="2"/>
  <c r="V37" i="2"/>
  <c r="U37" i="2"/>
  <c r="T37" i="2"/>
  <c r="S37" i="2"/>
  <c r="V36" i="2"/>
  <c r="U36" i="2"/>
  <c r="T36" i="2"/>
  <c r="S36" i="2"/>
  <c r="V35" i="2"/>
  <c r="U35" i="2"/>
  <c r="T35" i="2"/>
  <c r="S35" i="2"/>
  <c r="V34" i="2"/>
  <c r="U34" i="2"/>
  <c r="T34" i="2"/>
  <c r="S34" i="2"/>
  <c r="V33" i="2"/>
  <c r="U33" i="2"/>
  <c r="T33" i="2"/>
  <c r="S33" i="2"/>
  <c r="V32" i="2"/>
  <c r="U32" i="2"/>
  <c r="T32" i="2"/>
  <c r="S32" i="2"/>
  <c r="V31" i="2"/>
  <c r="U31" i="2"/>
  <c r="T31" i="2"/>
  <c r="S31" i="2"/>
  <c r="V30" i="2"/>
  <c r="U30" i="2"/>
  <c r="T30" i="2"/>
  <c r="S30" i="2"/>
  <c r="V29" i="2"/>
  <c r="U29" i="2"/>
  <c r="T29" i="2"/>
  <c r="S29" i="2"/>
  <c r="V28" i="2"/>
  <c r="U28" i="2"/>
  <c r="T28" i="2"/>
  <c r="S28" i="2"/>
  <c r="V27" i="2"/>
  <c r="U27" i="2"/>
  <c r="T27" i="2"/>
  <c r="S27" i="2"/>
  <c r="V26" i="2"/>
  <c r="U26" i="2"/>
  <c r="T26" i="2"/>
  <c r="S26" i="2"/>
  <c r="V25" i="2"/>
  <c r="U25" i="2"/>
  <c r="T25" i="2"/>
  <c r="S25" i="2"/>
  <c r="V24" i="2"/>
  <c r="U24" i="2"/>
  <c r="T24" i="2"/>
  <c r="S24" i="2"/>
  <c r="V23" i="2"/>
  <c r="U23" i="2"/>
  <c r="T23" i="2"/>
  <c r="S23" i="2"/>
  <c r="V22" i="2"/>
  <c r="U22" i="2"/>
  <c r="T22" i="2"/>
  <c r="S22" i="2"/>
  <c r="V21" i="2"/>
  <c r="U21" i="2"/>
  <c r="T21" i="2"/>
  <c r="S21" i="2"/>
  <c r="V20" i="2"/>
  <c r="U20" i="2"/>
  <c r="T20" i="2"/>
  <c r="S20" i="2"/>
  <c r="V19" i="2"/>
  <c r="U19" i="2"/>
  <c r="T19" i="2"/>
  <c r="S19" i="2"/>
  <c r="V18" i="2"/>
  <c r="U18" i="2"/>
  <c r="T18" i="2"/>
  <c r="S18" i="2"/>
  <c r="V17" i="2"/>
  <c r="U17" i="2"/>
  <c r="T17" i="2"/>
  <c r="S17" i="2"/>
  <c r="V16" i="2"/>
  <c r="U16" i="2"/>
  <c r="T16" i="2"/>
  <c r="S16" i="2"/>
  <c r="V15" i="2"/>
  <c r="U15" i="2"/>
  <c r="T15" i="2"/>
  <c r="S15" i="2"/>
  <c r="V14" i="2"/>
  <c r="U14" i="2"/>
  <c r="T14" i="2"/>
  <c r="S14" i="2"/>
  <c r="V13" i="2"/>
  <c r="U13" i="2"/>
  <c r="T13" i="2"/>
  <c r="S13" i="2"/>
  <c r="V12" i="2"/>
  <c r="U12" i="2"/>
  <c r="T12" i="2"/>
  <c r="S12" i="2"/>
  <c r="V11" i="2"/>
  <c r="U11" i="2"/>
  <c r="T11" i="2"/>
  <c r="S11" i="2"/>
  <c r="V10" i="2"/>
  <c r="U10" i="2"/>
  <c r="T10" i="2"/>
  <c r="S10" i="2"/>
  <c r="V9" i="2"/>
  <c r="U9" i="2"/>
  <c r="T9" i="2"/>
  <c r="S9" i="2"/>
  <c r="V8" i="2"/>
  <c r="U8" i="2"/>
  <c r="T8" i="2"/>
  <c r="S8" i="2"/>
  <c r="V7" i="2"/>
  <c r="U7" i="2"/>
  <c r="T7" i="2"/>
  <c r="S7" i="2"/>
  <c r="R5" i="2"/>
  <c r="Q5" i="2"/>
  <c r="P5" i="2"/>
  <c r="O5" i="2"/>
  <c r="M2" i="2"/>
</calcChain>
</file>

<file path=xl/sharedStrings.xml><?xml version="1.0" encoding="utf-8"?>
<sst xmlns="http://schemas.openxmlformats.org/spreadsheetml/2006/main" count="1259" uniqueCount="98">
  <si>
    <t>CIUDAD DE MADRID 01.01.2016</t>
  </si>
  <si>
    <t>TOTAL</t>
  </si>
  <si>
    <t>Total Ciudad</t>
  </si>
  <si>
    <t xml:space="preserve"> 01. Centro</t>
  </si>
  <si>
    <t xml:space="preserve"> 02. Arganzuela</t>
  </si>
  <si>
    <t xml:space="preserve"> 03. Retiro</t>
  </si>
  <si>
    <t xml:space="preserve"> 04. Salamanca</t>
  </si>
  <si>
    <t xml:space="preserve"> 05. Chamartín</t>
  </si>
  <si>
    <t xml:space="preserve"> 06. Tetuán</t>
  </si>
  <si>
    <t xml:space="preserve"> 07. Chamberí</t>
  </si>
  <si>
    <t xml:space="preserve"> 08. Fuencarral - El Pardo</t>
  </si>
  <si>
    <t xml:space="preserve"> 09. Moncloa - Aravaca</t>
  </si>
  <si>
    <t xml:space="preserve"> 10. Latina</t>
  </si>
  <si>
    <t xml:space="preserve"> 11. Carabanchel</t>
  </si>
  <si>
    <t xml:space="preserve"> 12. Usera</t>
  </si>
  <si>
    <t xml:space="preserve"> 13. Puente de Vallecas</t>
  </si>
  <si>
    <t xml:space="preserve"> 14. Moratalaz</t>
  </si>
  <si>
    <t xml:space="preserve"> 15. Ciudad Lineal</t>
  </si>
  <si>
    <t xml:space="preserve"> 16. Hortaleza</t>
  </si>
  <si>
    <t xml:space="preserve"> 17. Villaverde</t>
  </si>
  <si>
    <t xml:space="preserve"> 18. Villa de Vallecas</t>
  </si>
  <si>
    <t xml:space="preserve"> 19. Vicálvaro</t>
  </si>
  <si>
    <t xml:space="preserve"> 20. San Blas</t>
  </si>
  <si>
    <t xml:space="preserve"> 21. Barajas</t>
  </si>
  <si>
    <t>100 y más</t>
  </si>
  <si>
    <t>No consta</t>
  </si>
  <si>
    <t>CIUDAD DE MADRID</t>
  </si>
  <si>
    <t>01.01.22</t>
  </si>
  <si>
    <t>ESTRUCTURA DE LA POBLACIÓN POR NACIONALIDAD, SEXO Y EDAD</t>
  </si>
  <si>
    <t>Índice</t>
  </si>
  <si>
    <t>(Revisión del Padrón Municipal de Habitantes a 1 de enero de 2022)</t>
  </si>
  <si>
    <t>Edad</t>
  </si>
  <si>
    <t>TOTAL (1)</t>
  </si>
  <si>
    <t>ESPAÑOLA</t>
  </si>
  <si>
    <t>NO ESPAÑOLA</t>
  </si>
  <si>
    <t>Ambos sexos</t>
  </si>
  <si>
    <t>Hombres</t>
  </si>
  <si>
    <t>Mujeres</t>
  </si>
  <si>
    <t>0 a 4</t>
  </si>
  <si>
    <t>5 a 9</t>
  </si>
  <si>
    <t>10 a 14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</si>
  <si>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</si>
  <si>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</si>
  <si>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</si>
  <si>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</si>
  <si>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</si>
  <si>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</si>
  <si>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</si>
  <si>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</si>
  <si>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</si>
  <si>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</si>
  <si>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a 69</t>
  </si>
  <si>
    <t>70 a 74</t>
  </si>
  <si>
    <t>75 a 79</t>
  </si>
  <si>
    <t>80 a 84</t>
  </si>
  <si>
    <t>85 a 89</t>
  </si>
  <si>
    <t>90 a 94</t>
  </si>
  <si>
    <t>95 a 99</t>
  </si>
  <si>
    <t>(1) No incluye 'No consta país de nacionalidad'</t>
  </si>
  <si>
    <t>INDICADORES DE LA ESTRUCTURA DEMOGRÁFICA (POBLACIÓN TOTAL)</t>
  </si>
  <si>
    <t>Valor (x 100)</t>
  </si>
  <si>
    <t>Índice (Ciudad de Madrid = 100)</t>
  </si>
  <si>
    <t>Proporción de extranjeros</t>
  </si>
  <si>
    <t>Proporción de menores de 15 años</t>
  </si>
  <si>
    <t>Proporción de mayores de 65 años</t>
  </si>
  <si>
    <t>Proporción de mayores de 80 años</t>
  </si>
  <si>
    <t>Razón de Juventud (1)</t>
  </si>
  <si>
    <t>Razón de Progresividad (2)</t>
  </si>
  <si>
    <t>(1) Población de 0 a 14 años / Población de 65 y más años (en %)</t>
  </si>
  <si>
    <t>(2) Población de 0 a 4 años / Población de 5 a 9 años (en %)</t>
  </si>
  <si>
    <t>FUENTE: Padrón Municipal de Habitantes. Subdirección General de Estadística. Elaboración propia.</t>
  </si>
  <si>
    <t>DISTRITO:</t>
  </si>
  <si>
    <t>01. CENTRO</t>
  </si>
  <si>
    <t>02. ARGANZUELA</t>
  </si>
  <si>
    <t>03. RETIRO</t>
  </si>
  <si>
    <t>04. SALAMANCA</t>
  </si>
  <si>
    <t>05. CHAMARTÍN</t>
  </si>
  <si>
    <t>06. TETUÁN</t>
  </si>
  <si>
    <t>07. CHAMBERÍ</t>
  </si>
  <si>
    <t>08. FUENCARRAL - EL PARDO</t>
  </si>
  <si>
    <t>09. MONCLOA - ARAVACA</t>
  </si>
  <si>
    <t>10. LATINA</t>
  </si>
  <si>
    <t>11. CARABANCHEL</t>
  </si>
  <si>
    <t>12. USERA</t>
  </si>
  <si>
    <t>13. PUENTE DE VALLECAS</t>
  </si>
  <si>
    <t>14. MORATALAZ</t>
  </si>
  <si>
    <t>15. CIUDAD LINEAL</t>
  </si>
  <si>
    <t>16. HORTALEZA</t>
  </si>
  <si>
    <t>17. VILLAVERDE</t>
  </si>
  <si>
    <t>18. VILLA DE VALLECAS</t>
  </si>
  <si>
    <t>19. VICÁLVARO</t>
  </si>
  <si>
    <t>20. SAN BLAS - CANILLEJAS</t>
  </si>
  <si>
    <t>21. BARAJAS</t>
  </si>
  <si>
    <t>CIUDAD DE MADRID 01.01.2022</t>
  </si>
  <si>
    <t>Españoles</t>
  </si>
  <si>
    <t>Extranjeros</t>
  </si>
  <si>
    <t>Españolas</t>
  </si>
  <si>
    <t>Extranjeras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</si>
</sst>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9"/>
      <name val="Arial"/>
      <family val="2"/>
    </font>
    <font>
      <sz val="8"/>
      <color indexed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8"/>
      <name val="Verdana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u/>
      <sz val="8"/>
      <color indexed="9"/>
      <name val="Arial"/>
      <family val="2"/>
    </font>
    <font>
      <sz val="10"/>
      <color theme="0"/>
      <name val="Arial"/>
      <family val="2"/>
    </font>
    <font>
      <u/>
      <sz val="10"/>
      <color theme="0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</fills>
  <borders count="7">
    <border>
      <left/>
      <right/>
      <top/>
      <bottom/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/>
      <diagonal/>
    </border>
    <border>
      <left style="medium">
        <color indexed="18"/>
      </left>
      <right style="medium">
        <color indexed="18"/>
      </right>
      <top/>
      <bottom style="medium">
        <color indexed="18"/>
      </bottom>
      <diagonal/>
    </border>
    <border>
      <left style="medium">
        <color indexed="18"/>
      </left>
      <right/>
      <top style="medium">
        <color indexed="18"/>
      </top>
      <bottom style="medium">
        <color indexed="18"/>
      </bottom>
      <diagonal/>
    </border>
    <border>
      <left/>
      <right/>
      <top style="medium">
        <color indexed="18"/>
      </top>
      <bottom style="medium">
        <color indexed="18"/>
      </bottom>
      <diagonal/>
    </border>
    <border>
      <left/>
      <right style="medium">
        <color indexed="18"/>
      </right>
      <top style="medium">
        <color indexed="18"/>
      </top>
      <bottom style="medium">
        <color indexed="18"/>
      </bottom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0" fontId="4" fillId="2" borderId="0" xfId="1" applyFont="1" applyFill="1"/>
    <xf numFmtId="0" fontId="5" fillId="0" borderId="0" xfId="1" applyFont="1"/>
    <xf numFmtId="3" fontId="5" fillId="2" borderId="0" xfId="1" applyNumberFormat="1" applyFont="1" applyFill="1"/>
    <xf numFmtId="0" fontId="1" fillId="2" borderId="0" xfId="1" applyFill="1"/>
    <xf numFmtId="0" fontId="4" fillId="0" borderId="0" xfId="1" applyFont="1" applyAlignment="1">
      <alignment horizontal="left"/>
    </xf>
    <xf numFmtId="3" fontId="4" fillId="0" borderId="0" xfId="1" applyNumberFormat="1" applyFont="1"/>
    <xf numFmtId="2" fontId="1" fillId="2" borderId="0" xfId="1" applyNumberFormat="1" applyFill="1"/>
    <xf numFmtId="2" fontId="1" fillId="0" borderId="0" xfId="1" applyNumberFormat="1"/>
    <xf numFmtId="3" fontId="1" fillId="0" borderId="0" xfId="1" applyNumberFormat="1"/>
    <xf numFmtId="3" fontId="7" fillId="0" borderId="0" xfId="1" applyNumberFormat="1" applyFont="1" applyAlignment="1">
      <alignment horizontal="right"/>
    </xf>
    <xf numFmtId="0" fontId="8" fillId="0" borderId="0" xfId="1" applyFont="1"/>
    <xf numFmtId="0" fontId="9" fillId="0" borderId="0" xfId="1" applyFont="1"/>
    <xf numFmtId="0" fontId="10" fillId="3" borderId="1" xfId="2" applyFont="1" applyFill="1" applyBorder="1" applyAlignment="1" applyProtection="1">
      <alignment horizontal="center"/>
    </xf>
    <xf numFmtId="0" fontId="8" fillId="3" borderId="1" xfId="1" applyFont="1" applyFill="1" applyBorder="1" applyAlignment="1">
      <alignment horizontal="right"/>
    </xf>
    <xf numFmtId="0" fontId="8" fillId="0" borderId="0" xfId="1" applyFont="1" applyAlignment="1">
      <alignment horizontal="center"/>
    </xf>
    <xf numFmtId="3" fontId="8" fillId="0" borderId="0" xfId="1" applyNumberFormat="1" applyFont="1" applyAlignment="1">
      <alignment horizontal="right"/>
    </xf>
    <xf numFmtId="3" fontId="8" fillId="0" borderId="0" xfId="1" applyNumberFormat="1" applyFont="1"/>
    <xf numFmtId="2" fontId="4" fillId="0" borderId="0" xfId="1" applyNumberFormat="1" applyFont="1"/>
    <xf numFmtId="0" fontId="4" fillId="0" borderId="0" xfId="1" applyFont="1" applyAlignment="1">
      <alignment horizontal="center"/>
    </xf>
    <xf numFmtId="3" fontId="4" fillId="0" borderId="0" xfId="1" applyNumberFormat="1" applyFont="1" applyAlignment="1">
      <alignment horizontal="right"/>
    </xf>
    <xf numFmtId="3" fontId="4" fillId="0" borderId="0" xfId="1" applyNumberFormat="1" applyFont="1" applyAlignment="1">
      <alignment horizontal="center"/>
    </xf>
    <xf numFmtId="0" fontId="4" fillId="4" borderId="4" xfId="1" applyFont="1" applyFill="1" applyBorder="1"/>
    <xf numFmtId="0" fontId="4" fillId="4" borderId="5" xfId="1" applyFont="1" applyFill="1" applyBorder="1"/>
    <xf numFmtId="0" fontId="8" fillId="4" borderId="5" xfId="1" applyFont="1" applyFill="1" applyBorder="1" applyAlignment="1">
      <alignment horizontal="right"/>
    </xf>
    <xf numFmtId="0" fontId="8" fillId="4" borderId="6" xfId="1" applyFont="1" applyFill="1" applyBorder="1" applyAlignment="1">
      <alignment horizontal="right" wrapText="1"/>
    </xf>
    <xf numFmtId="0" fontId="11" fillId="0" borderId="0" xfId="1" applyFont="1"/>
    <xf numFmtId="3" fontId="11" fillId="2" borderId="0" xfId="1" applyNumberFormat="1" applyFont="1" applyFill="1" applyAlignment="1">
      <alignment horizontal="right"/>
    </xf>
    <xf numFmtId="0" fontId="11" fillId="2" borderId="0" xfId="1" applyFont="1" applyFill="1"/>
    <xf numFmtId="2" fontId="9" fillId="0" borderId="0" xfId="1" applyNumberFormat="1" applyFont="1"/>
    <xf numFmtId="0" fontId="9" fillId="0" borderId="0" xfId="1" applyFont="1" applyAlignment="1">
      <alignment horizontal="left"/>
    </xf>
    <xf numFmtId="0" fontId="12" fillId="0" borderId="0" xfId="2" applyFont="1" applyAlignment="1" applyProtection="1"/>
    <xf numFmtId="0" fontId="13" fillId="2" borderId="0" xfId="1" applyFont="1" applyFill="1" applyAlignment="1">
      <alignment horizontal="left"/>
    </xf>
    <xf numFmtId="0" fontId="8" fillId="3" borderId="2" xfId="1" applyFont="1" applyFill="1" applyBorder="1" applyAlignment="1">
      <alignment horizontal="center"/>
    </xf>
    <xf numFmtId="0" fontId="8" fillId="3" borderId="3" xfId="1" applyFont="1" applyFill="1" applyBorder="1" applyAlignment="1">
      <alignment horizontal="center"/>
    </xf>
    <xf numFmtId="0" fontId="8" fillId="3" borderId="2" xfId="1" applyFont="1" applyFill="1" applyBorder="1" applyAlignment="1">
      <alignment horizontal="right"/>
    </xf>
    <xf numFmtId="0" fontId="8" fillId="3" borderId="3" xfId="1" applyFont="1" applyFill="1" applyBorder="1" applyAlignment="1">
      <alignment horizontal="right"/>
    </xf>
    <xf numFmtId="0" fontId="8" fillId="3" borderId="1" xfId="1" applyFont="1" applyFill="1" applyBorder="1" applyAlignment="1">
      <alignment horizontal="center"/>
    </xf>
  </cellXfs>
  <cellStyles count="3">
    <cellStyle name="Hipervínculo 2" xfId="2" xr:uid="{69BBD322-8264-4105-AF4A-C5FED73A22B2}"/>
    <cellStyle name="Normal" xfId="0" builtinId="0"/>
    <cellStyle name="Normal 2" xfId="1" xr:uid="{2B380F6D-D3CE-4550-A383-C28AEBF95FAA}"/>
  </cellStyles>
  <dxfs count="0"/>
  <tableStyles count="0" defaultTableStyle="TableStyleMedium2" defaultPivotStyle="PivotStyleLight16"/>
  <colors>
    <mruColors>
      <color rgb="FFCC99FF"/>
      <color rgb="FF3366FF"/>
      <color rgb="FF6666FF"/>
      <color rgb="FF993366"/>
      <color rgb="FF99CCFF"/>
      <color rgb="FF000080"/>
      <color rgb="FF800000"/>
      <color rgb="FF808080"/>
      <color rgb="FF000000"/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Port01!$O$1</c:f>
          <c:strCache>
            <c:ptCount val="1"/>
            <c:pt idx="0">
              <c:v>CIUDAD DE MADRID 01.01.2022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337051618547682E-2"/>
          <c:y val="0.12042755155616808"/>
          <c:w val="0.87584470691163607"/>
          <c:h val="0.7503796528169377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Port01!$S$6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rgbClr val="000000">
                  <a:alpha val="99000"/>
                </a:srgbClr>
              </a:solidFill>
            </a:ln>
            <a:effectLst/>
          </c:spPr>
          <c:invertIfNegative val="0"/>
          <c:cat>
            <c:strRef>
              <c:f>Port01!$M$7:$M$107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 y más</c:v>
                </c:pt>
              </c:strCache>
            </c:strRef>
          </c:cat>
          <c:val>
            <c:numRef>
              <c:f>Port01!$S$7:$S$107</c:f>
              <c:numCache>
                <c:formatCode>0.00</c:formatCode>
                <c:ptCount val="101"/>
                <c:pt idx="0">
                  <c:v>-0.32492080834966458</c:v>
                </c:pt>
                <c:pt idx="1">
                  <c:v>-0.30964688328256729</c:v>
                </c:pt>
                <c:pt idx="2">
                  <c:v>-0.3357525161661718</c:v>
                </c:pt>
                <c:pt idx="3">
                  <c:v>-0.33356183368642878</c:v>
                </c:pt>
                <c:pt idx="4">
                  <c:v>-0.35586419837603489</c:v>
                </c:pt>
                <c:pt idx="5">
                  <c:v>-0.36684803692030205</c:v>
                </c:pt>
                <c:pt idx="6">
                  <c:v>-0.37542820996596227</c:v>
                </c:pt>
                <c:pt idx="7">
                  <c:v>-0.37363306737839508</c:v>
                </c:pt>
                <c:pt idx="8">
                  <c:v>-0.37551948840261823</c:v>
                </c:pt>
                <c:pt idx="9">
                  <c:v>-0.38632077007357346</c:v>
                </c:pt>
                <c:pt idx="10">
                  <c:v>-0.39042829972309168</c:v>
                </c:pt>
                <c:pt idx="11">
                  <c:v>-0.40025594473638332</c:v>
                </c:pt>
                <c:pt idx="12">
                  <c:v>-0.41449538085471305</c:v>
                </c:pt>
                <c:pt idx="13">
                  <c:v>-0.42441430430466065</c:v>
                </c:pt>
                <c:pt idx="14">
                  <c:v>-0.40904910080090745</c:v>
                </c:pt>
                <c:pt idx="15">
                  <c:v>-0.39989083098975947</c:v>
                </c:pt>
                <c:pt idx="16">
                  <c:v>-0.39453582937260984</c:v>
                </c:pt>
                <c:pt idx="17">
                  <c:v>-0.40600648624570879</c:v>
                </c:pt>
                <c:pt idx="18">
                  <c:v>-0.40582392937239686</c:v>
                </c:pt>
                <c:pt idx="19">
                  <c:v>-0.40116872910294293</c:v>
                </c:pt>
                <c:pt idx="20">
                  <c:v>-0.40080361535631909</c:v>
                </c:pt>
                <c:pt idx="21">
                  <c:v>-0.4059760601001568</c:v>
                </c:pt>
                <c:pt idx="22">
                  <c:v>-0.39636139810572901</c:v>
                </c:pt>
                <c:pt idx="23">
                  <c:v>-0.38863315713552443</c:v>
                </c:pt>
                <c:pt idx="24">
                  <c:v>-0.40223364419726243</c:v>
                </c:pt>
                <c:pt idx="25">
                  <c:v>-0.40752779352330809</c:v>
                </c:pt>
                <c:pt idx="26">
                  <c:v>-0.42432302586800469</c:v>
                </c:pt>
                <c:pt idx="27">
                  <c:v>-0.4469905043042347</c:v>
                </c:pt>
                <c:pt idx="28">
                  <c:v>-0.47130099460027197</c:v>
                </c:pt>
                <c:pt idx="29">
                  <c:v>-0.48830920996383242</c:v>
                </c:pt>
                <c:pt idx="30">
                  <c:v>-0.47279187573231929</c:v>
                </c:pt>
                <c:pt idx="31">
                  <c:v>-0.47635173476190174</c:v>
                </c:pt>
                <c:pt idx="32">
                  <c:v>-0.48675747654068113</c:v>
                </c:pt>
                <c:pt idx="33">
                  <c:v>-0.47756878058398117</c:v>
                </c:pt>
                <c:pt idx="34">
                  <c:v>-0.47495213206651032</c:v>
                </c:pt>
                <c:pt idx="35">
                  <c:v>-0.4831671913655467</c:v>
                </c:pt>
                <c:pt idx="36">
                  <c:v>-0.48913071589373608</c:v>
                </c:pt>
                <c:pt idx="37">
                  <c:v>-0.50939452883135916</c:v>
                </c:pt>
                <c:pt idx="38">
                  <c:v>-0.51617955928945214</c:v>
                </c:pt>
                <c:pt idx="39">
                  <c:v>-0.53762999190360272</c:v>
                </c:pt>
                <c:pt idx="40">
                  <c:v>-0.55040897303543701</c:v>
                </c:pt>
                <c:pt idx="41">
                  <c:v>-0.56361392020499923</c:v>
                </c:pt>
                <c:pt idx="42">
                  <c:v>-0.58503392667359777</c:v>
                </c:pt>
                <c:pt idx="43">
                  <c:v>-0.60773183125537977</c:v>
                </c:pt>
                <c:pt idx="44">
                  <c:v>-0.63341149810125641</c:v>
                </c:pt>
                <c:pt idx="45">
                  <c:v>-0.64448661508217953</c:v>
                </c:pt>
                <c:pt idx="46">
                  <c:v>-0.65960840942151677</c:v>
                </c:pt>
                <c:pt idx="47">
                  <c:v>-0.66307699001444331</c:v>
                </c:pt>
                <c:pt idx="48">
                  <c:v>-0.6512716455402725</c:v>
                </c:pt>
                <c:pt idx="49">
                  <c:v>-0.64381723988003581</c:v>
                </c:pt>
                <c:pt idx="50">
                  <c:v>-0.63779286306074245</c:v>
                </c:pt>
                <c:pt idx="51">
                  <c:v>-0.62647433691540344</c:v>
                </c:pt>
                <c:pt idx="52">
                  <c:v>-0.61600774284552007</c:v>
                </c:pt>
                <c:pt idx="53">
                  <c:v>-0.62108890915270187</c:v>
                </c:pt>
                <c:pt idx="54">
                  <c:v>-0.62391854068903663</c:v>
                </c:pt>
                <c:pt idx="55">
                  <c:v>-0.61938504500179059</c:v>
                </c:pt>
                <c:pt idx="56">
                  <c:v>-0.62099763071604586</c:v>
                </c:pt>
                <c:pt idx="57">
                  <c:v>-0.62087592613383791</c:v>
                </c:pt>
                <c:pt idx="58">
                  <c:v>-0.58947614392418779</c:v>
                </c:pt>
                <c:pt idx="59">
                  <c:v>-0.57255920699728324</c:v>
                </c:pt>
                <c:pt idx="60">
                  <c:v>-0.54791402910017417</c:v>
                </c:pt>
                <c:pt idx="61">
                  <c:v>-0.54983087626994931</c:v>
                </c:pt>
                <c:pt idx="62">
                  <c:v>-0.52034794123007433</c:v>
                </c:pt>
                <c:pt idx="63">
                  <c:v>-0.50489145928966517</c:v>
                </c:pt>
                <c:pt idx="64">
                  <c:v>-0.47829900807722886</c:v>
                </c:pt>
                <c:pt idx="65">
                  <c:v>-0.441787633414845</c:v>
                </c:pt>
                <c:pt idx="66">
                  <c:v>-0.41695989864442395</c:v>
                </c:pt>
                <c:pt idx="67">
                  <c:v>-0.3832781555183748</c:v>
                </c:pt>
                <c:pt idx="68">
                  <c:v>-0.3731158229040113</c:v>
                </c:pt>
                <c:pt idx="69">
                  <c:v>-0.37186835093637982</c:v>
                </c:pt>
                <c:pt idx="70">
                  <c:v>-0.34804467896917435</c:v>
                </c:pt>
                <c:pt idx="71">
                  <c:v>-0.34624953638160716</c:v>
                </c:pt>
                <c:pt idx="72">
                  <c:v>-0.34914002020904589</c:v>
                </c:pt>
                <c:pt idx="73">
                  <c:v>-0.36940383314666891</c:v>
                </c:pt>
                <c:pt idx="74">
                  <c:v>-0.33748680646263501</c:v>
                </c:pt>
                <c:pt idx="75">
                  <c:v>-0.31597552155738051</c:v>
                </c:pt>
                <c:pt idx="76">
                  <c:v>-0.32951515632801454</c:v>
                </c:pt>
                <c:pt idx="77">
                  <c:v>-0.32309523961654535</c:v>
                </c:pt>
                <c:pt idx="78">
                  <c:v>-0.30797344527720805</c:v>
                </c:pt>
                <c:pt idx="79">
                  <c:v>-0.26543769379553084</c:v>
                </c:pt>
                <c:pt idx="80">
                  <c:v>-0.24100549891728562</c:v>
                </c:pt>
                <c:pt idx="81">
                  <c:v>-0.29458594123433396</c:v>
                </c:pt>
                <c:pt idx="82">
                  <c:v>-0.17209027924203604</c:v>
                </c:pt>
                <c:pt idx="83">
                  <c:v>-0.19679630943024912</c:v>
                </c:pt>
                <c:pt idx="84">
                  <c:v>-0.20005190700431169</c:v>
                </c:pt>
                <c:pt idx="85">
                  <c:v>-0.20440284581824578</c:v>
                </c:pt>
                <c:pt idx="86">
                  <c:v>-0.18103556603432008</c:v>
                </c:pt>
                <c:pt idx="87">
                  <c:v>-0.16780019271920593</c:v>
                </c:pt>
                <c:pt idx="88">
                  <c:v>-0.1510962388111653</c:v>
                </c:pt>
                <c:pt idx="89">
                  <c:v>-0.1338750404287409</c:v>
                </c:pt>
                <c:pt idx="90">
                  <c:v>-0.10822579972841623</c:v>
                </c:pt>
                <c:pt idx="91">
                  <c:v>-8.5284485982218355E-2</c:v>
                </c:pt>
                <c:pt idx="92">
                  <c:v>-6.8489253637521771E-2</c:v>
                </c:pt>
                <c:pt idx="93">
                  <c:v>-5.1724447438377168E-2</c:v>
                </c:pt>
                <c:pt idx="94">
                  <c:v>-3.6389670080175934E-2</c:v>
                </c:pt>
                <c:pt idx="95">
                  <c:v>-2.6470746630228314E-2</c:v>
                </c:pt>
                <c:pt idx="96">
                  <c:v>-1.8894636387783659E-2</c:v>
                </c:pt>
                <c:pt idx="97">
                  <c:v>-1.2931111859594292E-2</c:v>
                </c:pt>
                <c:pt idx="98">
                  <c:v>-8.8844345011800784E-3</c:v>
                </c:pt>
                <c:pt idx="99">
                  <c:v>-5.1115924527337436E-3</c:v>
                </c:pt>
                <c:pt idx="100">
                  <c:v>-8.9148606467320639E-3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4D-4254-B4D4-0A5E7FEFA1E0}"/>
            </c:ext>
          </c:extLst>
        </c:ser>
        <c:ser>
          <c:idx val="2"/>
          <c:order val="1"/>
          <c:tx>
            <c:strRef>
              <c:f>Port01!$U$6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</c:spPr>
          <c:invertIfNegative val="0"/>
          <c:cat>
            <c:strRef>
              <c:f>Port01!$M$7:$M$107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 y más</c:v>
                </c:pt>
              </c:strCache>
            </c:strRef>
          </c:cat>
          <c:val>
            <c:numRef>
              <c:f>Port01!$U$7:$U$107</c:f>
              <c:numCache>
                <c:formatCode>0.00</c:formatCode>
                <c:ptCount val="101"/>
                <c:pt idx="0">
                  <c:v>0.30164480700239482</c:v>
                </c:pt>
                <c:pt idx="1">
                  <c:v>0.29817622640946839</c:v>
                </c:pt>
                <c:pt idx="2">
                  <c:v>0.31847046549264341</c:v>
                </c:pt>
                <c:pt idx="3">
                  <c:v>0.32385589325534503</c:v>
                </c:pt>
                <c:pt idx="4">
                  <c:v>0.3368174312604913</c:v>
                </c:pt>
                <c:pt idx="5">
                  <c:v>0.34840979271579819</c:v>
                </c:pt>
                <c:pt idx="6">
                  <c:v>0.35978917115224118</c:v>
                </c:pt>
                <c:pt idx="7">
                  <c:v>0.3595153358422733</c:v>
                </c:pt>
                <c:pt idx="8">
                  <c:v>0.35486013557281937</c:v>
                </c:pt>
                <c:pt idx="9">
                  <c:v>0.37481968705492252</c:v>
                </c:pt>
                <c:pt idx="10">
                  <c:v>0.38336943395503076</c:v>
                </c:pt>
                <c:pt idx="11">
                  <c:v>0.38075278543755992</c:v>
                </c:pt>
                <c:pt idx="12">
                  <c:v>0.38586437789029365</c:v>
                </c:pt>
                <c:pt idx="13">
                  <c:v>0.40874483934538758</c:v>
                </c:pt>
                <c:pt idx="14">
                  <c:v>0.38148301293080761</c:v>
                </c:pt>
                <c:pt idx="15">
                  <c:v>0.38486031508707813</c:v>
                </c:pt>
                <c:pt idx="16">
                  <c:v>0.38650332694688538</c:v>
                </c:pt>
                <c:pt idx="17">
                  <c:v>0.38507329810594199</c:v>
                </c:pt>
                <c:pt idx="18">
                  <c:v>0.39341006198718631</c:v>
                </c:pt>
                <c:pt idx="19">
                  <c:v>0.3904891520141956</c:v>
                </c:pt>
                <c:pt idx="20">
                  <c:v>0.38933295848322014</c:v>
                </c:pt>
                <c:pt idx="21">
                  <c:v>0.38546883799811782</c:v>
                </c:pt>
                <c:pt idx="22">
                  <c:v>0.38428221832159037</c:v>
                </c:pt>
                <c:pt idx="23">
                  <c:v>0.37637142047807387</c:v>
                </c:pt>
                <c:pt idx="24">
                  <c:v>0.40113830295739095</c:v>
                </c:pt>
                <c:pt idx="25">
                  <c:v>0.41193958462834618</c:v>
                </c:pt>
                <c:pt idx="26">
                  <c:v>0.41848120592202326</c:v>
                </c:pt>
                <c:pt idx="27">
                  <c:v>0.44674709513981881</c:v>
                </c:pt>
                <c:pt idx="28">
                  <c:v>0.46953627815825671</c:v>
                </c:pt>
                <c:pt idx="29">
                  <c:v>0.48602724904743344</c:v>
                </c:pt>
                <c:pt idx="30">
                  <c:v>0.47245718813124743</c:v>
                </c:pt>
                <c:pt idx="31">
                  <c:v>0.47461744446543846</c:v>
                </c:pt>
                <c:pt idx="32">
                  <c:v>0.47985074150038015</c:v>
                </c:pt>
                <c:pt idx="33">
                  <c:v>0.47662557007186962</c:v>
                </c:pt>
                <c:pt idx="34">
                  <c:v>0.47349167708001499</c:v>
                </c:pt>
                <c:pt idx="35">
                  <c:v>0.48830920996383242</c:v>
                </c:pt>
                <c:pt idx="36">
                  <c:v>0.50075350349459491</c:v>
                </c:pt>
                <c:pt idx="37">
                  <c:v>0.5155710363784124</c:v>
                </c:pt>
                <c:pt idx="38">
                  <c:v>0.52095646414111407</c:v>
                </c:pt>
                <c:pt idx="39">
                  <c:v>0.55807636171453767</c:v>
                </c:pt>
                <c:pt idx="40">
                  <c:v>0.57359369594605081</c:v>
                </c:pt>
                <c:pt idx="41">
                  <c:v>0.59172767869503484</c:v>
                </c:pt>
                <c:pt idx="42">
                  <c:v>0.60876632020414723</c:v>
                </c:pt>
                <c:pt idx="43">
                  <c:v>0.64387809217113978</c:v>
                </c:pt>
                <c:pt idx="44">
                  <c:v>0.65969968785817279</c:v>
                </c:pt>
                <c:pt idx="45">
                  <c:v>0.70056200133449076</c:v>
                </c:pt>
                <c:pt idx="46">
                  <c:v>0.69511572128068511</c:v>
                </c:pt>
                <c:pt idx="47">
                  <c:v>0.71042007249333439</c:v>
                </c:pt>
                <c:pt idx="48">
                  <c:v>0.68778302020265636</c:v>
                </c:pt>
                <c:pt idx="49">
                  <c:v>0.69310759567425406</c:v>
                </c:pt>
                <c:pt idx="50">
                  <c:v>0.69660660241273253</c:v>
                </c:pt>
                <c:pt idx="51">
                  <c:v>0.67500403907082207</c:v>
                </c:pt>
                <c:pt idx="52">
                  <c:v>0.68005477923245183</c:v>
                </c:pt>
                <c:pt idx="53">
                  <c:v>0.68516637168518557</c:v>
                </c:pt>
                <c:pt idx="54">
                  <c:v>0.6914950099599988</c:v>
                </c:pt>
                <c:pt idx="55">
                  <c:v>0.70129222882773845</c:v>
                </c:pt>
                <c:pt idx="56">
                  <c:v>0.70923345281680694</c:v>
                </c:pt>
                <c:pt idx="57">
                  <c:v>0.71790490429912313</c:v>
                </c:pt>
                <c:pt idx="58">
                  <c:v>0.69374654473084574</c:v>
                </c:pt>
                <c:pt idx="59">
                  <c:v>0.67399997626760644</c:v>
                </c:pt>
                <c:pt idx="60">
                  <c:v>0.64573408704981095</c:v>
                </c:pt>
                <c:pt idx="61">
                  <c:v>0.63876649971840604</c:v>
                </c:pt>
                <c:pt idx="62">
                  <c:v>0.62352300079686074</c:v>
                </c:pt>
                <c:pt idx="63">
                  <c:v>0.6015248975627745</c:v>
                </c:pt>
                <c:pt idx="64">
                  <c:v>0.59756949864101616</c:v>
                </c:pt>
                <c:pt idx="65">
                  <c:v>0.5447497099627675</c:v>
                </c:pt>
                <c:pt idx="66">
                  <c:v>0.53714317357477093</c:v>
                </c:pt>
                <c:pt idx="67">
                  <c:v>0.50537827761849685</c:v>
                </c:pt>
                <c:pt idx="68">
                  <c:v>0.49241673961335064</c:v>
                </c:pt>
                <c:pt idx="69">
                  <c:v>0.49433358678312578</c:v>
                </c:pt>
                <c:pt idx="70">
                  <c:v>0.46743687411516965</c:v>
                </c:pt>
                <c:pt idx="71">
                  <c:v>0.46612854985643426</c:v>
                </c:pt>
                <c:pt idx="72">
                  <c:v>0.49874537788816381</c:v>
                </c:pt>
                <c:pt idx="73">
                  <c:v>0.51554061023286046</c:v>
                </c:pt>
                <c:pt idx="74">
                  <c:v>0.47854241724164476</c:v>
                </c:pt>
                <c:pt idx="75">
                  <c:v>0.46384658894003522</c:v>
                </c:pt>
                <c:pt idx="76">
                  <c:v>0.48855261912824832</c:v>
                </c:pt>
                <c:pt idx="77">
                  <c:v>0.48207185012567522</c:v>
                </c:pt>
                <c:pt idx="78">
                  <c:v>0.46965798274046466</c:v>
                </c:pt>
                <c:pt idx="79">
                  <c:v>0.40694969675782033</c:v>
                </c:pt>
                <c:pt idx="80">
                  <c:v>0.37122940187978815</c:v>
                </c:pt>
                <c:pt idx="81">
                  <c:v>0.47315698947894314</c:v>
                </c:pt>
                <c:pt idx="82">
                  <c:v>0.29291250322897472</c:v>
                </c:pt>
                <c:pt idx="83">
                  <c:v>0.33569166387506783</c:v>
                </c:pt>
                <c:pt idx="84">
                  <c:v>0.36118877384763254</c:v>
                </c:pt>
                <c:pt idx="85">
                  <c:v>0.37871423368557683</c:v>
                </c:pt>
                <c:pt idx="86">
                  <c:v>0.34618868409050318</c:v>
                </c:pt>
                <c:pt idx="87">
                  <c:v>0.32455569460304073</c:v>
                </c:pt>
                <c:pt idx="88">
                  <c:v>0.31010327546584709</c:v>
                </c:pt>
                <c:pt idx="89">
                  <c:v>0.27404829298674305</c:v>
                </c:pt>
                <c:pt idx="90">
                  <c:v>0.23774990134322305</c:v>
                </c:pt>
                <c:pt idx="91">
                  <c:v>0.2045854026915577</c:v>
                </c:pt>
                <c:pt idx="92">
                  <c:v>0.16941277843346123</c:v>
                </c:pt>
                <c:pt idx="93">
                  <c:v>0.14087305390569782</c:v>
                </c:pt>
                <c:pt idx="94">
                  <c:v>0.10996009002487946</c:v>
                </c:pt>
                <c:pt idx="95">
                  <c:v>8.5832156602154111E-2</c:v>
                </c:pt>
                <c:pt idx="96">
                  <c:v>6.4868542316835365E-2</c:v>
                </c:pt>
                <c:pt idx="97">
                  <c:v>4.521325229025204E-2</c:v>
                </c:pt>
                <c:pt idx="98">
                  <c:v>3.1247651481890206E-2</c:v>
                </c:pt>
                <c:pt idx="99">
                  <c:v>2.3793245821653496E-2</c:v>
                </c:pt>
                <c:pt idx="100">
                  <c:v>4.0588478166350084E-2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4D-4254-B4D4-0A5E7FEFA1E0}"/>
            </c:ext>
          </c:extLst>
        </c:ser>
        <c:ser>
          <c:idx val="1"/>
          <c:order val="2"/>
          <c:tx>
            <c:strRef>
              <c:f>Port01!$T$6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9999FF"/>
            </a:solidFill>
            <a:ln>
              <a:solidFill>
                <a:srgbClr val="000000">
                  <a:alpha val="99000"/>
                </a:srgbClr>
              </a:solidFill>
            </a:ln>
            <a:effectLst/>
          </c:spPr>
          <c:invertIfNegative val="0"/>
          <c:cat>
            <c:strRef>
              <c:f>Port01!$M$7:$M$107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 y más</c:v>
                </c:pt>
              </c:strCache>
            </c:strRef>
          </c:cat>
          <c:val>
            <c:numRef>
              <c:f>Port01!$T$7:$T$107</c:f>
              <c:numCache>
                <c:formatCode>0.00</c:formatCode>
                <c:ptCount val="101"/>
                <c:pt idx="0">
                  <c:v>-6.7941583017586002E-2</c:v>
                </c:pt>
                <c:pt idx="1">
                  <c:v>-7.4391925874607162E-2</c:v>
                </c:pt>
                <c:pt idx="2">
                  <c:v>-6.2495302963780412E-2</c:v>
                </c:pt>
                <c:pt idx="3">
                  <c:v>-5.9209279244165865E-2</c:v>
                </c:pt>
                <c:pt idx="4">
                  <c:v>-5.9817802155205595E-2</c:v>
                </c:pt>
                <c:pt idx="5">
                  <c:v>-6.3803627222515841E-2</c:v>
                </c:pt>
                <c:pt idx="6">
                  <c:v>-6.4959820753491326E-2</c:v>
                </c:pt>
                <c:pt idx="7">
                  <c:v>-6.2069336926052598E-2</c:v>
                </c:pt>
                <c:pt idx="8">
                  <c:v>-5.8813739351990038E-2</c:v>
                </c:pt>
                <c:pt idx="9">
                  <c:v>-5.9178853098613877E-2</c:v>
                </c:pt>
                <c:pt idx="10">
                  <c:v>-5.9787376009653607E-2</c:v>
                </c:pt>
                <c:pt idx="11">
                  <c:v>-5.7140301346630777E-2</c:v>
                </c:pt>
                <c:pt idx="12">
                  <c:v>-5.5101749594647677E-2</c:v>
                </c:pt>
                <c:pt idx="13">
                  <c:v>-5.3610868462600332E-2</c:v>
                </c:pt>
                <c:pt idx="14">
                  <c:v>-5.2941493260456628E-2</c:v>
                </c:pt>
                <c:pt idx="15">
                  <c:v>-4.786032695327487E-2</c:v>
                </c:pt>
                <c:pt idx="16">
                  <c:v>-5.0689958489609624E-2</c:v>
                </c:pt>
                <c:pt idx="17">
                  <c:v>-5.5953681670103297E-2</c:v>
                </c:pt>
                <c:pt idx="18">
                  <c:v>-6.5172803772355237E-2</c:v>
                </c:pt>
                <c:pt idx="19">
                  <c:v>-7.7769228030877671E-2</c:v>
                </c:pt>
                <c:pt idx="20">
                  <c:v>-8.717090700644152E-2</c:v>
                </c:pt>
                <c:pt idx="21">
                  <c:v>-0.10277951967461063</c:v>
                </c:pt>
                <c:pt idx="22">
                  <c:v>-0.10950369784159966</c:v>
                </c:pt>
                <c:pt idx="23">
                  <c:v>-0.12587296414856844</c:v>
                </c:pt>
                <c:pt idx="24">
                  <c:v>-0.14467632209969614</c:v>
                </c:pt>
                <c:pt idx="25">
                  <c:v>-0.15772913854149836</c:v>
                </c:pt>
                <c:pt idx="26">
                  <c:v>-0.17187729622317213</c:v>
                </c:pt>
                <c:pt idx="27">
                  <c:v>-0.18906806846004454</c:v>
                </c:pt>
                <c:pt idx="28">
                  <c:v>-0.19481860996937</c:v>
                </c:pt>
                <c:pt idx="29">
                  <c:v>-0.19740483234128886</c:v>
                </c:pt>
                <c:pt idx="30">
                  <c:v>-0.20516349945704543</c:v>
                </c:pt>
                <c:pt idx="31">
                  <c:v>-0.20248599864847061</c:v>
                </c:pt>
                <c:pt idx="32">
                  <c:v>-0.19868273045447229</c:v>
                </c:pt>
                <c:pt idx="33">
                  <c:v>-0.19749611077794482</c:v>
                </c:pt>
                <c:pt idx="34">
                  <c:v>-0.19567054204482562</c:v>
                </c:pt>
                <c:pt idx="35">
                  <c:v>-0.18702951670806145</c:v>
                </c:pt>
                <c:pt idx="36">
                  <c:v>-0.18313497007740714</c:v>
                </c:pt>
                <c:pt idx="37">
                  <c:v>-0.18380434527955086</c:v>
                </c:pt>
                <c:pt idx="38">
                  <c:v>-0.18067045228769624</c:v>
                </c:pt>
                <c:pt idx="39">
                  <c:v>-0.18018363395886447</c:v>
                </c:pt>
                <c:pt idx="40">
                  <c:v>-0.17470692775950689</c:v>
                </c:pt>
                <c:pt idx="41">
                  <c:v>-0.17129919945768438</c:v>
                </c:pt>
                <c:pt idx="42">
                  <c:v>-0.16524439649283906</c:v>
                </c:pt>
                <c:pt idx="43">
                  <c:v>-0.15620783126389903</c:v>
                </c:pt>
                <c:pt idx="44">
                  <c:v>-0.15203944932327687</c:v>
                </c:pt>
                <c:pt idx="45">
                  <c:v>-0.14160328139894549</c:v>
                </c:pt>
                <c:pt idx="46">
                  <c:v>-0.13445313719422863</c:v>
                </c:pt>
                <c:pt idx="47">
                  <c:v>-0.12903728328597502</c:v>
                </c:pt>
                <c:pt idx="48">
                  <c:v>-0.12018327493034694</c:v>
                </c:pt>
                <c:pt idx="49">
                  <c:v>-0.11470656873098936</c:v>
                </c:pt>
                <c:pt idx="50">
                  <c:v>-0.10792153827289636</c:v>
                </c:pt>
                <c:pt idx="51">
                  <c:v>-0.10308378113013049</c:v>
                </c:pt>
                <c:pt idx="52">
                  <c:v>-9.727238732970106E-2</c:v>
                </c:pt>
                <c:pt idx="53">
                  <c:v>-9.3864659027878564E-2</c:v>
                </c:pt>
                <c:pt idx="54">
                  <c:v>-8.3976161723482934E-2</c:v>
                </c:pt>
                <c:pt idx="55">
                  <c:v>-7.5608971696686622E-2</c:v>
                </c:pt>
                <c:pt idx="56">
                  <c:v>-7.0892919136128704E-2</c:v>
                </c:pt>
                <c:pt idx="57">
                  <c:v>-6.5324934500115159E-2</c:v>
                </c:pt>
                <c:pt idx="58">
                  <c:v>-6.0882717249525126E-2</c:v>
                </c:pt>
                <c:pt idx="59">
                  <c:v>-5.7231579783286739E-2</c:v>
                </c:pt>
                <c:pt idx="60">
                  <c:v>-4.843842371876262E-2</c:v>
                </c:pt>
                <c:pt idx="61">
                  <c:v>-4.6339019675675545E-2</c:v>
                </c:pt>
                <c:pt idx="62">
                  <c:v>-4.2140211589501396E-2</c:v>
                </c:pt>
                <c:pt idx="63">
                  <c:v>-3.7363306737839504E-2</c:v>
                </c:pt>
                <c:pt idx="64">
                  <c:v>-3.3864299999361053E-2</c:v>
                </c:pt>
                <c:pt idx="65">
                  <c:v>-3.0699980861954447E-2</c:v>
                </c:pt>
                <c:pt idx="66">
                  <c:v>-2.7170547977924005E-2</c:v>
                </c:pt>
                <c:pt idx="67">
                  <c:v>-2.5131996225940905E-2</c:v>
                </c:pt>
                <c:pt idx="68">
                  <c:v>-2.1024466576422721E-2</c:v>
                </c:pt>
                <c:pt idx="69">
                  <c:v>-1.8894636387783659E-2</c:v>
                </c:pt>
                <c:pt idx="70">
                  <c:v>-1.6247561724760828E-2</c:v>
                </c:pt>
                <c:pt idx="71">
                  <c:v>-1.6065004851448909E-2</c:v>
                </c:pt>
                <c:pt idx="72">
                  <c:v>-1.3235373315114157E-2</c:v>
                </c:pt>
                <c:pt idx="73">
                  <c:v>-1.1987901347482708E-2</c:v>
                </c:pt>
                <c:pt idx="74">
                  <c:v>-1.0314463342123447E-2</c:v>
                </c:pt>
                <c:pt idx="75">
                  <c:v>-9.2799743933559033E-3</c:v>
                </c:pt>
                <c:pt idx="76">
                  <c:v>-8.3671900267963065E-3</c:v>
                </c:pt>
                <c:pt idx="77">
                  <c:v>-6.8458827491969781E-3</c:v>
                </c:pt>
                <c:pt idx="78">
                  <c:v>-6.6024735847810857E-3</c:v>
                </c:pt>
                <c:pt idx="79">
                  <c:v>-5.8418199459814215E-3</c:v>
                </c:pt>
                <c:pt idx="80">
                  <c:v>-5.1115924527337436E-3</c:v>
                </c:pt>
                <c:pt idx="81">
                  <c:v>-5.7505415093254617E-3</c:v>
                </c:pt>
                <c:pt idx="82">
                  <c:v>-4.8377571427658641E-3</c:v>
                </c:pt>
                <c:pt idx="83">
                  <c:v>-3.894546630654281E-3</c:v>
                </c:pt>
                <c:pt idx="84">
                  <c:v>-3.529432884030442E-3</c:v>
                </c:pt>
                <c:pt idx="85">
                  <c:v>-2.5862223719188581E-3</c:v>
                </c:pt>
                <c:pt idx="86">
                  <c:v>-2.7079269541268047E-3</c:v>
                </c:pt>
                <c:pt idx="87">
                  <c:v>-1.4604549864953554E-3</c:v>
                </c:pt>
                <c:pt idx="88">
                  <c:v>-1.3996026953913821E-3</c:v>
                </c:pt>
                <c:pt idx="89">
                  <c:v>-1.5213072775993285E-3</c:v>
                </c:pt>
                <c:pt idx="90">
                  <c:v>-1.1561935309754895E-3</c:v>
                </c:pt>
                <c:pt idx="91">
                  <c:v>-1.0040628032155568E-3</c:v>
                </c:pt>
                <c:pt idx="92">
                  <c:v>-4.8681832883178512E-4</c:v>
                </c:pt>
                <c:pt idx="93">
                  <c:v>-3.9553989217582539E-4</c:v>
                </c:pt>
                <c:pt idx="94">
                  <c:v>-6.0852291103973141E-4</c:v>
                </c:pt>
                <c:pt idx="95">
                  <c:v>-4.5639218327979853E-4</c:v>
                </c:pt>
                <c:pt idx="96">
                  <c:v>-1.2170458220794628E-4</c:v>
                </c:pt>
                <c:pt idx="97">
                  <c:v>-1.2170458220794628E-4</c:v>
                </c:pt>
                <c:pt idx="98">
                  <c:v>-3.042614555198657E-5</c:v>
                </c:pt>
                <c:pt idx="99">
                  <c:v>-1.8255687331191942E-4</c:v>
                </c:pt>
                <c:pt idx="100">
                  <c:v>-1.8255687331191942E-4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4D-4254-B4D4-0A5E7FEFA1E0}"/>
            </c:ext>
          </c:extLst>
        </c:ser>
        <c:ser>
          <c:idx val="3"/>
          <c:order val="3"/>
          <c:tx>
            <c:strRef>
              <c:f>Port01!$V$6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</c:spPr>
          <c:invertIfNegative val="0"/>
          <c:cat>
            <c:strRef>
              <c:f>Port01!$M$7:$M$107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 y más</c:v>
                </c:pt>
              </c:strCache>
            </c:strRef>
          </c:cat>
          <c:val>
            <c:numRef>
              <c:f>Port01!$V$7:$V$107</c:f>
              <c:numCache>
                <c:formatCode>0.00</c:formatCode>
                <c:ptCount val="101"/>
                <c:pt idx="0">
                  <c:v>6.3742774931411866E-2</c:v>
                </c:pt>
                <c:pt idx="1">
                  <c:v>6.9797577896257193E-2</c:v>
                </c:pt>
                <c:pt idx="2">
                  <c:v>6.0821864958421151E-2</c:v>
                </c:pt>
                <c:pt idx="3">
                  <c:v>5.7262005928838719E-2</c:v>
                </c:pt>
                <c:pt idx="4">
                  <c:v>5.592325552455131E-2</c:v>
                </c:pt>
                <c:pt idx="5">
                  <c:v>6.0182915901829434E-2</c:v>
                </c:pt>
                <c:pt idx="6">
                  <c:v>6.1582518597220817E-2</c:v>
                </c:pt>
                <c:pt idx="7">
                  <c:v>6.073058652176519E-2</c:v>
                </c:pt>
                <c:pt idx="8">
                  <c:v>5.6927318327766867E-2</c:v>
                </c:pt>
                <c:pt idx="9">
                  <c:v>5.6531778435591047E-2</c:v>
                </c:pt>
                <c:pt idx="10">
                  <c:v>5.3610868462600332E-2</c:v>
                </c:pt>
                <c:pt idx="11">
                  <c:v>5.5710272505687407E-2</c:v>
                </c:pt>
                <c:pt idx="12">
                  <c:v>5.4584505120263901E-2</c:v>
                </c:pt>
                <c:pt idx="13">
                  <c:v>5.0294418597433797E-2</c:v>
                </c:pt>
                <c:pt idx="14">
                  <c:v>4.786032695327487E-2</c:v>
                </c:pt>
                <c:pt idx="15">
                  <c:v>4.9077372775354337E-2</c:v>
                </c:pt>
                <c:pt idx="16">
                  <c:v>4.843842371876262E-2</c:v>
                </c:pt>
                <c:pt idx="17">
                  <c:v>5.3124050133768551E-2</c:v>
                </c:pt>
                <c:pt idx="18">
                  <c:v>5.9848228300757582E-2</c:v>
                </c:pt>
                <c:pt idx="19">
                  <c:v>7.5091727222302854E-2</c:v>
                </c:pt>
                <c:pt idx="20">
                  <c:v>8.717090700644152E-2</c:v>
                </c:pt>
                <c:pt idx="21">
                  <c:v>0.11163352803023872</c:v>
                </c:pt>
                <c:pt idx="22">
                  <c:v>0.13277969918886939</c:v>
                </c:pt>
                <c:pt idx="23">
                  <c:v>0.15450396711298781</c:v>
                </c:pt>
                <c:pt idx="24">
                  <c:v>0.18474755579166244</c:v>
                </c:pt>
                <c:pt idx="25">
                  <c:v>0.19971721940323983</c:v>
                </c:pt>
                <c:pt idx="26">
                  <c:v>0.22189787951063805</c:v>
                </c:pt>
                <c:pt idx="27">
                  <c:v>0.23857140727312667</c:v>
                </c:pt>
                <c:pt idx="28">
                  <c:v>0.2419487094293972</c:v>
                </c:pt>
                <c:pt idx="29">
                  <c:v>0.24350044285254852</c:v>
                </c:pt>
                <c:pt idx="30">
                  <c:v>0.23860183341867866</c:v>
                </c:pt>
                <c:pt idx="31">
                  <c:v>0.24611709137001936</c:v>
                </c:pt>
                <c:pt idx="32">
                  <c:v>0.24480876711128394</c:v>
                </c:pt>
                <c:pt idx="33">
                  <c:v>0.22910887600645885</c:v>
                </c:pt>
                <c:pt idx="34">
                  <c:v>0.22281066387719764</c:v>
                </c:pt>
                <c:pt idx="35">
                  <c:v>0.21371324635715366</c:v>
                </c:pt>
                <c:pt idx="36">
                  <c:v>0.21520412748920101</c:v>
                </c:pt>
                <c:pt idx="37">
                  <c:v>0.20698906819016463</c:v>
                </c:pt>
                <c:pt idx="38">
                  <c:v>0.20081256064311134</c:v>
                </c:pt>
                <c:pt idx="39">
                  <c:v>0.19579224662703357</c:v>
                </c:pt>
                <c:pt idx="40">
                  <c:v>0.19043724500988393</c:v>
                </c:pt>
                <c:pt idx="41">
                  <c:v>0.17911871886454492</c:v>
                </c:pt>
                <c:pt idx="42">
                  <c:v>0.17266837600752377</c:v>
                </c:pt>
                <c:pt idx="43">
                  <c:v>0.16606590242274269</c:v>
                </c:pt>
                <c:pt idx="44">
                  <c:v>0.15499078544181957</c:v>
                </c:pt>
                <c:pt idx="45">
                  <c:v>0.15024430673570968</c:v>
                </c:pt>
                <c:pt idx="46">
                  <c:v>0.14050794015907397</c:v>
                </c:pt>
                <c:pt idx="47">
                  <c:v>0.1366133935284197</c:v>
                </c:pt>
                <c:pt idx="48">
                  <c:v>0.12602509487632838</c:v>
                </c:pt>
                <c:pt idx="49">
                  <c:v>0.12146117304353038</c:v>
                </c:pt>
                <c:pt idx="50">
                  <c:v>0.11622787600858869</c:v>
                </c:pt>
                <c:pt idx="51">
                  <c:v>0.11172480646689469</c:v>
                </c:pt>
                <c:pt idx="52">
                  <c:v>0.10871261805724801</c:v>
                </c:pt>
                <c:pt idx="53">
                  <c:v>0.10688704932412882</c:v>
                </c:pt>
                <c:pt idx="54">
                  <c:v>0.10144076927032322</c:v>
                </c:pt>
                <c:pt idx="55">
                  <c:v>8.5893008893258085E-2</c:v>
                </c:pt>
                <c:pt idx="56">
                  <c:v>8.4462980052314715E-2</c:v>
                </c:pt>
                <c:pt idx="57">
                  <c:v>8.3550195685755113E-2</c:v>
                </c:pt>
                <c:pt idx="58">
                  <c:v>7.8742864688541234E-2</c:v>
                </c:pt>
                <c:pt idx="59">
                  <c:v>7.0284396225088974E-2</c:v>
                </c:pt>
                <c:pt idx="60">
                  <c:v>6.255615525488438E-2</c:v>
                </c:pt>
                <c:pt idx="61">
                  <c:v>6.4351297842451596E-2</c:v>
                </c:pt>
                <c:pt idx="62">
                  <c:v>5.7931381130982423E-2</c:v>
                </c:pt>
                <c:pt idx="63">
                  <c:v>5.2606805659384775E-2</c:v>
                </c:pt>
                <c:pt idx="64">
                  <c:v>4.9777174123050029E-2</c:v>
                </c:pt>
                <c:pt idx="65">
                  <c:v>4.5791349055739783E-2</c:v>
                </c:pt>
                <c:pt idx="66">
                  <c:v>4.137955795070173E-2</c:v>
                </c:pt>
                <c:pt idx="67">
                  <c:v>3.7667568193359369E-2</c:v>
                </c:pt>
                <c:pt idx="68">
                  <c:v>3.3529612398289201E-2</c:v>
                </c:pt>
                <c:pt idx="69">
                  <c:v>3.1308503772994177E-2</c:v>
                </c:pt>
                <c:pt idx="70">
                  <c:v>2.6288189756916394E-2</c:v>
                </c:pt>
                <c:pt idx="71">
                  <c:v>2.6136059029156462E-2</c:v>
                </c:pt>
                <c:pt idx="72">
                  <c:v>2.1937250942982316E-2</c:v>
                </c:pt>
                <c:pt idx="73">
                  <c:v>1.9685716172135308E-2</c:v>
                </c:pt>
                <c:pt idx="74">
                  <c:v>1.7586312129048237E-2</c:v>
                </c:pt>
                <c:pt idx="75">
                  <c:v>1.6065004851448909E-2</c:v>
                </c:pt>
                <c:pt idx="76">
                  <c:v>1.3357077897322104E-2</c:v>
                </c:pt>
                <c:pt idx="77">
                  <c:v>1.1622787600858869E-2</c:v>
                </c:pt>
                <c:pt idx="78">
                  <c:v>1.1014264689819139E-2</c:v>
                </c:pt>
                <c:pt idx="79">
                  <c:v>1.0040628032155567E-2</c:v>
                </c:pt>
                <c:pt idx="80">
                  <c:v>9.3712528300118631E-3</c:v>
                </c:pt>
                <c:pt idx="81">
                  <c:v>8.5497469001082262E-3</c:v>
                </c:pt>
                <c:pt idx="82">
                  <c:v>7.3327010780287628E-3</c:v>
                </c:pt>
                <c:pt idx="83">
                  <c:v>5.9026722370853942E-3</c:v>
                </c:pt>
                <c:pt idx="84">
                  <c:v>5.7201153637734753E-3</c:v>
                </c:pt>
                <c:pt idx="85">
                  <c:v>5.0507401616297701E-3</c:v>
                </c:pt>
                <c:pt idx="86">
                  <c:v>4.320512668382093E-3</c:v>
                </c:pt>
                <c:pt idx="87">
                  <c:v>4.0771035039661998E-3</c:v>
                </c:pt>
                <c:pt idx="88">
                  <c:v>3.1947452829585899E-3</c:v>
                </c:pt>
                <c:pt idx="89">
                  <c:v>2.4949439352628987E-3</c:v>
                </c:pt>
                <c:pt idx="90">
                  <c:v>2.1602563341910465E-3</c:v>
                </c:pt>
                <c:pt idx="91">
                  <c:v>1.9168471697751537E-3</c:v>
                </c:pt>
                <c:pt idx="92">
                  <c:v>1.6734380053592612E-3</c:v>
                </c:pt>
                <c:pt idx="93">
                  <c:v>1.4604549864953554E-3</c:v>
                </c:pt>
                <c:pt idx="94">
                  <c:v>8.5193207545562397E-4</c:v>
                </c:pt>
                <c:pt idx="95">
                  <c:v>6.3894905659171795E-4</c:v>
                </c:pt>
                <c:pt idx="96">
                  <c:v>3.042614555198657E-4</c:v>
                </c:pt>
                <c:pt idx="97">
                  <c:v>4.8681832883178512E-4</c:v>
                </c:pt>
                <c:pt idx="98">
                  <c:v>3.3468760107185225E-4</c:v>
                </c:pt>
                <c:pt idx="99">
                  <c:v>2.1298301886390599E-4</c:v>
                </c:pt>
                <c:pt idx="100">
                  <c:v>5.1724447438377167E-4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4D-4254-B4D4-0A5E7FEFA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843352447"/>
        <c:axId val="843360351"/>
      </c:barChart>
      <c:catAx>
        <c:axId val="843352447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7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843360351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433603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;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843352447"/>
        <c:crossesAt val="0"/>
        <c:crossBetween val="between"/>
        <c:majorUnit val="0.2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99CC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'D08'!$I$1</c:f>
          <c:strCache>
            <c:ptCount val="1"/>
            <c:pt idx="0">
              <c:v>08. FUENCARRAL - EL PARDO 01.01.22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'D08'!$I$6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'D08'!$A$10:$A$30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'D08'!$I$10:$I$30</c:f>
              <c:numCache>
                <c:formatCode>0.00</c:formatCode>
                <c:ptCount val="21"/>
                <c:pt idx="0">
                  <c:v>-2.2969697215781975</c:v>
                </c:pt>
                <c:pt idx="1">
                  <c:v>-2.772036819730308</c:v>
                </c:pt>
                <c:pt idx="2">
                  <c:v>-2.8463421863643563</c:v>
                </c:pt>
                <c:pt idx="3">
                  <c:v>-2.2441844884501849</c:v>
                </c:pt>
                <c:pt idx="4">
                  <c:v>-1.9388422168173751</c:v>
                </c:pt>
                <c:pt idx="5">
                  <c:v>-2.0557818102086638</c:v>
                </c:pt>
                <c:pt idx="6">
                  <c:v>-2.2056106642412527</c:v>
                </c:pt>
                <c:pt idx="7">
                  <c:v>-2.7066643387025389</c:v>
                </c:pt>
                <c:pt idx="8">
                  <c:v>-3.4147985431275658</c:v>
                </c:pt>
                <c:pt idx="9">
                  <c:v>-3.8281475225453852</c:v>
                </c:pt>
                <c:pt idx="10">
                  <c:v>-3.1094562714947558</c:v>
                </c:pt>
                <c:pt idx="11">
                  <c:v>-2.685550245451334</c:v>
                </c:pt>
                <c:pt idx="12">
                  <c:v>-2.4066005903825305</c:v>
                </c:pt>
                <c:pt idx="13">
                  <c:v>-2.0833925475371626</c:v>
                </c:pt>
                <c:pt idx="14">
                  <c:v>-2.1771878464030925</c:v>
                </c:pt>
                <c:pt idx="15">
                  <c:v>-1.975791880006984</c:v>
                </c:pt>
                <c:pt idx="16">
                  <c:v>-1.2246174085698855</c:v>
                </c:pt>
                <c:pt idx="17">
                  <c:v>-0.78731205411704508</c:v>
                </c:pt>
                <c:pt idx="18">
                  <c:v>-0.30615435214247139</c:v>
                </c:pt>
                <c:pt idx="19">
                  <c:v>-6.0499997969798727E-2</c:v>
                </c:pt>
                <c:pt idx="20">
                  <c:v>-7.7147648417864147E-3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99-4FF6-A2F0-0B6095CD6FFD}"/>
            </c:ext>
          </c:extLst>
        </c:ser>
        <c:ser>
          <c:idx val="1"/>
          <c:order val="1"/>
          <c:tx>
            <c:strRef>
              <c:f>'D08'!$L$6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'D08'!$A$10:$A$30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'D08'!$L$10:$L$30</c:f>
              <c:numCache>
                <c:formatCode>0.00</c:formatCode>
                <c:ptCount val="21"/>
                <c:pt idx="0">
                  <c:v>-0.18231207441905792</c:v>
                </c:pt>
                <c:pt idx="1">
                  <c:v>-0.21073489225721836</c:v>
                </c:pt>
                <c:pt idx="2">
                  <c:v>-0.1981476443574616</c:v>
                </c:pt>
                <c:pt idx="3">
                  <c:v>-0.19733556384779988</c:v>
                </c:pt>
                <c:pt idx="4">
                  <c:v>-0.23793958933088624</c:v>
                </c:pt>
                <c:pt idx="5">
                  <c:v>-0.38330200056033553</c:v>
                </c:pt>
                <c:pt idx="6">
                  <c:v>-0.4498926023525972</c:v>
                </c:pt>
                <c:pt idx="7">
                  <c:v>-0.49130870834534535</c:v>
                </c:pt>
                <c:pt idx="8">
                  <c:v>-0.48399998375838982</c:v>
                </c:pt>
                <c:pt idx="9">
                  <c:v>-0.36543622934777753</c:v>
                </c:pt>
                <c:pt idx="10">
                  <c:v>-0.25174495799513563</c:v>
                </c:pt>
                <c:pt idx="11">
                  <c:v>-0.17622147059659496</c:v>
                </c:pt>
                <c:pt idx="12">
                  <c:v>-0.11653355313645795</c:v>
                </c:pt>
                <c:pt idx="13">
                  <c:v>-7.6335567908202423E-2</c:v>
                </c:pt>
                <c:pt idx="14">
                  <c:v>-5.5627514911828352E-2</c:v>
                </c:pt>
                <c:pt idx="15">
                  <c:v>-2.9640938602653065E-2</c:v>
                </c:pt>
                <c:pt idx="16">
                  <c:v>-2.7610737328498749E-2</c:v>
                </c:pt>
                <c:pt idx="17">
                  <c:v>-1.0151006370771598E-2</c:v>
                </c:pt>
                <c:pt idx="18">
                  <c:v>-4.0604025483086392E-3</c:v>
                </c:pt>
                <c:pt idx="19">
                  <c:v>-4.0604025483086391E-4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99-4FF6-A2F0-0B6095CD6FFD}"/>
            </c:ext>
          </c:extLst>
        </c:ser>
        <c:ser>
          <c:idx val="3"/>
          <c:order val="2"/>
          <c:tx>
            <c:strRef>
              <c:f>'D08'!$J$6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'D08'!$A$10:$A$30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'D08'!$J$10:$J$30</c:f>
              <c:numCache>
                <c:formatCode>0.00</c:formatCode>
                <c:ptCount val="21"/>
                <c:pt idx="0">
                  <c:v>2.1150636874139703</c:v>
                </c:pt>
                <c:pt idx="1">
                  <c:v>2.6762113195902244</c:v>
                </c:pt>
                <c:pt idx="2">
                  <c:v>2.6599697093969898</c:v>
                </c:pt>
                <c:pt idx="3">
                  <c:v>2.163788517993674</c:v>
                </c:pt>
                <c:pt idx="4">
                  <c:v>1.8803724201217307</c:v>
                </c:pt>
                <c:pt idx="5">
                  <c:v>1.9457449011495001</c:v>
                </c:pt>
                <c:pt idx="6">
                  <c:v>2.2523052935468022</c:v>
                </c:pt>
                <c:pt idx="7">
                  <c:v>2.8272582943873057</c:v>
                </c:pt>
                <c:pt idx="8">
                  <c:v>3.639744844303864</c:v>
                </c:pt>
                <c:pt idx="9">
                  <c:v>4.0673052326407637</c:v>
                </c:pt>
                <c:pt idx="10">
                  <c:v>3.2966408289717841</c:v>
                </c:pt>
                <c:pt idx="11">
                  <c:v>3.0773790913631176</c:v>
                </c:pt>
                <c:pt idx="12">
                  <c:v>2.9592213772073364</c:v>
                </c:pt>
                <c:pt idx="13">
                  <c:v>2.7963992350201599</c:v>
                </c:pt>
                <c:pt idx="14">
                  <c:v>2.9137448686662797</c:v>
                </c:pt>
                <c:pt idx="15">
                  <c:v>2.5706408533341998</c:v>
                </c:pt>
                <c:pt idx="16">
                  <c:v>1.7520636995951779</c:v>
                </c:pt>
                <c:pt idx="17">
                  <c:v>1.3525200888416078</c:v>
                </c:pt>
                <c:pt idx="18">
                  <c:v>0.68864427219314528</c:v>
                </c:pt>
                <c:pt idx="19">
                  <c:v>0.22413422066663688</c:v>
                </c:pt>
                <c:pt idx="20">
                  <c:v>2.7610737328498749E-2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99-4FF6-A2F0-0B6095CD6FFD}"/>
            </c:ext>
          </c:extLst>
        </c:ser>
        <c:ser>
          <c:idx val="4"/>
          <c:order val="3"/>
          <c:tx>
            <c:strRef>
              <c:f>'D08'!$M$6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'D08'!$A$10:$A$30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'D08'!$M$10:$M$30</c:f>
              <c:numCache>
                <c:formatCode>0.00</c:formatCode>
                <c:ptCount val="21"/>
                <c:pt idx="0">
                  <c:v>0.19083891977050604</c:v>
                </c:pt>
                <c:pt idx="1">
                  <c:v>0.1778456316159184</c:v>
                </c:pt>
                <c:pt idx="2">
                  <c:v>0.16931878626447025</c:v>
                </c:pt>
                <c:pt idx="3">
                  <c:v>0.18190603416422704</c:v>
                </c:pt>
                <c:pt idx="4">
                  <c:v>0.31671139876807386</c:v>
                </c:pt>
                <c:pt idx="5">
                  <c:v>0.55871139064726882</c:v>
                </c:pt>
                <c:pt idx="6">
                  <c:v>0.66834225945160197</c:v>
                </c:pt>
                <c:pt idx="7">
                  <c:v>0.68052346709652789</c:v>
                </c:pt>
                <c:pt idx="8">
                  <c:v>0.60337581867866386</c:v>
                </c:pt>
                <c:pt idx="9">
                  <c:v>0.42025166374994422</c:v>
                </c:pt>
                <c:pt idx="10">
                  <c:v>0.3106207949456109</c:v>
                </c:pt>
                <c:pt idx="11">
                  <c:v>0.23712750882122452</c:v>
                </c:pt>
                <c:pt idx="12">
                  <c:v>0.1778456316159184</c:v>
                </c:pt>
                <c:pt idx="13">
                  <c:v>0.14130200868114065</c:v>
                </c:pt>
                <c:pt idx="14">
                  <c:v>9.6637580649745619E-2</c:v>
                </c:pt>
                <c:pt idx="15">
                  <c:v>4.5882548795887629E-2</c:v>
                </c:pt>
                <c:pt idx="16">
                  <c:v>2.9640938602653065E-2</c:v>
                </c:pt>
                <c:pt idx="17">
                  <c:v>1.6241610193234557E-2</c:v>
                </c:pt>
                <c:pt idx="18">
                  <c:v>6.0906038224629588E-3</c:v>
                </c:pt>
                <c:pt idx="19">
                  <c:v>1.2181207644925917E-3</c:v>
                </c:pt>
                <c:pt idx="20">
                  <c:v>4.0604025483086391E-4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99-4FF6-A2F0-0B6095CD6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none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'D09'!$I$1</c:f>
          <c:strCache>
            <c:ptCount val="1"/>
            <c:pt idx="0">
              <c:v>09. MONCLOA - ARAVACA 01.01.22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'D09'!$I$6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'D09'!$A$10:$A$30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'D09'!$I$10:$I$30</c:f>
              <c:numCache>
                <c:formatCode>0.00</c:formatCode>
                <c:ptCount val="21"/>
                <c:pt idx="0">
                  <c:v>-1.7987703555998671</c:v>
                </c:pt>
                <c:pt idx="1">
                  <c:v>-2.0646394150880694</c:v>
                </c:pt>
                <c:pt idx="2">
                  <c:v>-2.1984047856430706</c:v>
                </c:pt>
                <c:pt idx="3">
                  <c:v>-2.4459953472914591</c:v>
                </c:pt>
                <c:pt idx="4">
                  <c:v>-2.2972748421402458</c:v>
                </c:pt>
                <c:pt idx="5">
                  <c:v>-2.4268860086407442</c:v>
                </c:pt>
                <c:pt idx="6">
                  <c:v>-2.2017281488866733</c:v>
                </c:pt>
                <c:pt idx="7">
                  <c:v>-2.4675972083748756</c:v>
                </c:pt>
                <c:pt idx="8">
                  <c:v>-2.7484214024592886</c:v>
                </c:pt>
                <c:pt idx="9">
                  <c:v>-3.0516782984380191</c:v>
                </c:pt>
                <c:pt idx="10">
                  <c:v>-3.0350614822200068</c:v>
                </c:pt>
                <c:pt idx="11">
                  <c:v>-3.216184778996344</c:v>
                </c:pt>
                <c:pt idx="12">
                  <c:v>-2.7974410103024261</c:v>
                </c:pt>
                <c:pt idx="13">
                  <c:v>-2.2341309405117982</c:v>
                </c:pt>
                <c:pt idx="14">
                  <c:v>-2.0937188434695915</c:v>
                </c:pt>
                <c:pt idx="15">
                  <c:v>-1.7497507477567298</c:v>
                </c:pt>
                <c:pt idx="16">
                  <c:v>-1.1490528414755734</c:v>
                </c:pt>
                <c:pt idx="17">
                  <c:v>-0.84911930874044528</c:v>
                </c:pt>
                <c:pt idx="18">
                  <c:v>-0.34978398138916583</c:v>
                </c:pt>
                <c:pt idx="19">
                  <c:v>-7.1452309737454298E-2</c:v>
                </c:pt>
                <c:pt idx="20">
                  <c:v>-1.2462612163509471E-2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99-4FF6-A2F0-0B6095CD6FFD}"/>
            </c:ext>
          </c:extLst>
        </c:ser>
        <c:ser>
          <c:idx val="1"/>
          <c:order val="1"/>
          <c:tx>
            <c:strRef>
              <c:f>'D09'!$L$6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'D09'!$A$10:$A$30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'D09'!$L$10:$L$30</c:f>
              <c:numCache>
                <c:formatCode>0.00</c:formatCode>
                <c:ptCount val="21"/>
                <c:pt idx="0">
                  <c:v>-0.19857095380525092</c:v>
                </c:pt>
                <c:pt idx="1">
                  <c:v>-0.17364572947823198</c:v>
                </c:pt>
                <c:pt idx="2">
                  <c:v>-0.19857095380525092</c:v>
                </c:pt>
                <c:pt idx="3">
                  <c:v>-0.23845131272848119</c:v>
                </c:pt>
                <c:pt idx="4">
                  <c:v>-0.4145895646394151</c:v>
                </c:pt>
                <c:pt idx="5">
                  <c:v>-0.60319042871385842</c:v>
                </c:pt>
                <c:pt idx="6">
                  <c:v>-0.59322033898305082</c:v>
                </c:pt>
                <c:pt idx="7">
                  <c:v>-0.54336989032901295</c:v>
                </c:pt>
                <c:pt idx="8">
                  <c:v>-0.49601196410767695</c:v>
                </c:pt>
                <c:pt idx="9">
                  <c:v>-0.41542040545031572</c:v>
                </c:pt>
                <c:pt idx="10">
                  <c:v>-0.32901296111665002</c:v>
                </c:pt>
                <c:pt idx="11">
                  <c:v>-0.25091392489199071</c:v>
                </c:pt>
                <c:pt idx="12">
                  <c:v>-0.16035227650382189</c:v>
                </c:pt>
                <c:pt idx="13">
                  <c:v>-9.7208374875373885E-2</c:v>
                </c:pt>
                <c:pt idx="14">
                  <c:v>-5.8158856763044199E-2</c:v>
                </c:pt>
                <c:pt idx="15">
                  <c:v>-3.5726154868727149E-2</c:v>
                </c:pt>
                <c:pt idx="16">
                  <c:v>-3.0741110003323364E-2</c:v>
                </c:pt>
                <c:pt idx="17">
                  <c:v>-1.080093054170821E-2</c:v>
                </c:pt>
                <c:pt idx="18">
                  <c:v>-3.3233632436025259E-3</c:v>
                </c:pt>
                <c:pt idx="19">
                  <c:v>-8.3084081090063148E-4</c:v>
                </c:pt>
                <c:pt idx="20">
                  <c:v>-8.3084081090063148E-4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99-4FF6-A2F0-0B6095CD6FFD}"/>
            </c:ext>
          </c:extLst>
        </c:ser>
        <c:ser>
          <c:idx val="3"/>
          <c:order val="2"/>
          <c:tx>
            <c:strRef>
              <c:f>'D09'!$J$6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'D09'!$A$10:$A$30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'D09'!$J$10:$J$30</c:f>
              <c:numCache>
                <c:formatCode>0.00</c:formatCode>
                <c:ptCount val="21"/>
                <c:pt idx="0">
                  <c:v>1.7215021601861082</c:v>
                </c:pt>
                <c:pt idx="1">
                  <c:v>1.9790628115653039</c:v>
                </c:pt>
                <c:pt idx="2">
                  <c:v>2.1045197740112993</c:v>
                </c:pt>
                <c:pt idx="3">
                  <c:v>2.3238617480890662</c:v>
                </c:pt>
                <c:pt idx="4">
                  <c:v>2.4310402126952475</c:v>
                </c:pt>
                <c:pt idx="5">
                  <c:v>2.396975739448322</c:v>
                </c:pt>
                <c:pt idx="6">
                  <c:v>2.2698570953805253</c:v>
                </c:pt>
                <c:pt idx="7">
                  <c:v>2.4842140245928879</c:v>
                </c:pt>
                <c:pt idx="8">
                  <c:v>2.9586241276171483</c:v>
                </c:pt>
                <c:pt idx="9">
                  <c:v>3.3491193087404456</c:v>
                </c:pt>
                <c:pt idx="10">
                  <c:v>3.4039548022598871</c:v>
                </c:pt>
                <c:pt idx="11">
                  <c:v>3.6041874376869392</c:v>
                </c:pt>
                <c:pt idx="12">
                  <c:v>3.3499501495513457</c:v>
                </c:pt>
                <c:pt idx="13">
                  <c:v>2.9029577932868063</c:v>
                </c:pt>
                <c:pt idx="14">
                  <c:v>2.7575606513791957</c:v>
                </c:pt>
                <c:pt idx="15">
                  <c:v>2.4194084413426387</c:v>
                </c:pt>
                <c:pt idx="16">
                  <c:v>1.8968095712861417</c:v>
                </c:pt>
                <c:pt idx="17">
                  <c:v>1.7140245928880027</c:v>
                </c:pt>
                <c:pt idx="18">
                  <c:v>0.97623795280824199</c:v>
                </c:pt>
                <c:pt idx="19">
                  <c:v>0.31405782652043868</c:v>
                </c:pt>
                <c:pt idx="20">
                  <c:v>5.8989697573944837E-2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99-4FF6-A2F0-0B6095CD6FFD}"/>
            </c:ext>
          </c:extLst>
        </c:ser>
        <c:ser>
          <c:idx val="4"/>
          <c:order val="3"/>
          <c:tx>
            <c:strRef>
              <c:f>'D09'!$M$6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'D09'!$A$10:$A$30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'D09'!$M$10:$M$30</c:f>
              <c:numCache>
                <c:formatCode>0.00</c:formatCode>
                <c:ptCount val="21"/>
                <c:pt idx="0">
                  <c:v>0.18278497839813893</c:v>
                </c:pt>
                <c:pt idx="1">
                  <c:v>0.20106347623795284</c:v>
                </c:pt>
                <c:pt idx="2">
                  <c:v>0.18444666001994017</c:v>
                </c:pt>
                <c:pt idx="3">
                  <c:v>0.21851113326686608</c:v>
                </c:pt>
                <c:pt idx="4">
                  <c:v>0.58657361249584583</c:v>
                </c:pt>
                <c:pt idx="5">
                  <c:v>0.88069125955466931</c:v>
                </c:pt>
                <c:pt idx="6">
                  <c:v>0.88899966766367555</c:v>
                </c:pt>
                <c:pt idx="7">
                  <c:v>0.76354270521768031</c:v>
                </c:pt>
                <c:pt idx="8">
                  <c:v>0.68045862412761715</c:v>
                </c:pt>
                <c:pt idx="9">
                  <c:v>0.50681289464938517</c:v>
                </c:pt>
                <c:pt idx="10">
                  <c:v>0.43203722166832836</c:v>
                </c:pt>
                <c:pt idx="11">
                  <c:v>0.3248587570621469</c:v>
                </c:pt>
                <c:pt idx="12">
                  <c:v>0.23595879029577935</c:v>
                </c:pt>
                <c:pt idx="13">
                  <c:v>0.14456630109670987</c:v>
                </c:pt>
                <c:pt idx="14">
                  <c:v>9.970089730807577E-2</c:v>
                </c:pt>
                <c:pt idx="15">
                  <c:v>6.4805583250249252E-2</c:v>
                </c:pt>
                <c:pt idx="16">
                  <c:v>3.7387836490528417E-2</c:v>
                </c:pt>
                <c:pt idx="17">
                  <c:v>1.9109338650714524E-2</c:v>
                </c:pt>
                <c:pt idx="18">
                  <c:v>1.4124293785310734E-2</c:v>
                </c:pt>
                <c:pt idx="19">
                  <c:v>8.3084081090063148E-4</c:v>
                </c:pt>
                <c:pt idx="20">
                  <c:v>3.3233632436025259E-3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99-4FF6-A2F0-0B6095CD6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none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'D10'!$I$1</c:f>
          <c:strCache>
            <c:ptCount val="1"/>
            <c:pt idx="0">
              <c:v>10. LATINA 01.01.22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'D10'!$I$6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'D10'!$A$10:$A$30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'D10'!$I$10:$I$30</c:f>
              <c:numCache>
                <c:formatCode>0.00</c:formatCode>
                <c:ptCount val="21"/>
                <c:pt idx="0">
                  <c:v>-1.3794674496304546</c:v>
                </c:pt>
                <c:pt idx="1">
                  <c:v>-1.5553811886200264</c:v>
                </c:pt>
                <c:pt idx="2">
                  <c:v>-1.7215922513583746</c:v>
                </c:pt>
                <c:pt idx="3">
                  <c:v>-1.7785427423981641</c:v>
                </c:pt>
                <c:pt idx="4">
                  <c:v>-1.8945530019236612</c:v>
                </c:pt>
                <c:pt idx="5">
                  <c:v>-1.9628935911714083</c:v>
                </c:pt>
                <c:pt idx="6">
                  <c:v>-1.9890486315007931</c:v>
                </c:pt>
                <c:pt idx="7">
                  <c:v>-2.2670513988728023</c:v>
                </c:pt>
                <c:pt idx="8">
                  <c:v>-2.6589551483243898</c:v>
                </c:pt>
                <c:pt idx="9">
                  <c:v>-3.0335628227194493</c:v>
                </c:pt>
                <c:pt idx="10">
                  <c:v>-3.170244001214944</c:v>
                </c:pt>
                <c:pt idx="11">
                  <c:v>-2.9508791468394588</c:v>
                </c:pt>
                <c:pt idx="12">
                  <c:v>-2.5602409638554215</c:v>
                </c:pt>
                <c:pt idx="13">
                  <c:v>-1.975549255846917</c:v>
                </c:pt>
                <c:pt idx="14">
                  <c:v>-1.7743241875063278</c:v>
                </c:pt>
                <c:pt idx="15">
                  <c:v>-2.0223752151462997</c:v>
                </c:pt>
                <c:pt idx="16">
                  <c:v>-1.798791805878978</c:v>
                </c:pt>
                <c:pt idx="17">
                  <c:v>-1.1993351557490466</c:v>
                </c:pt>
                <c:pt idx="18">
                  <c:v>-0.45644763929668253</c:v>
                </c:pt>
                <c:pt idx="19">
                  <c:v>-8.4792953325908665E-2</c:v>
                </c:pt>
                <c:pt idx="20">
                  <c:v>-8.8589652728561299E-3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99-4FF6-A2F0-0B6095CD6FFD}"/>
            </c:ext>
          </c:extLst>
        </c:ser>
        <c:ser>
          <c:idx val="1"/>
          <c:order val="1"/>
          <c:tx>
            <c:strRef>
              <c:f>'D10'!$L$6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'D10'!$A$10:$A$30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'D10'!$L$10:$L$30</c:f>
              <c:numCache>
                <c:formatCode>0.00</c:formatCode>
                <c:ptCount val="21"/>
                <c:pt idx="0">
                  <c:v>-0.35267118895751071</c:v>
                </c:pt>
                <c:pt idx="1">
                  <c:v>-0.3623738652087341</c:v>
                </c:pt>
                <c:pt idx="2">
                  <c:v>-0.34592150113057268</c:v>
                </c:pt>
                <c:pt idx="3">
                  <c:v>-0.34212480172792004</c:v>
                </c:pt>
                <c:pt idx="4">
                  <c:v>-0.67201579426951508</c:v>
                </c:pt>
                <c:pt idx="5">
                  <c:v>-1.0179372954000878</c:v>
                </c:pt>
                <c:pt idx="6">
                  <c:v>-1.0748877864398771</c:v>
                </c:pt>
                <c:pt idx="7">
                  <c:v>-0.98334514528703054</c:v>
                </c:pt>
                <c:pt idx="8">
                  <c:v>-0.8947554925584692</c:v>
                </c:pt>
                <c:pt idx="9">
                  <c:v>-0.70956093280685772</c:v>
                </c:pt>
                <c:pt idx="10">
                  <c:v>-0.52858492794708245</c:v>
                </c:pt>
                <c:pt idx="11">
                  <c:v>-0.35098376700077621</c:v>
                </c:pt>
                <c:pt idx="12">
                  <c:v>-0.22653639769160677</c:v>
                </c:pt>
                <c:pt idx="13">
                  <c:v>-0.15313354257365597</c:v>
                </c:pt>
                <c:pt idx="14">
                  <c:v>-6.4543889845094668E-2</c:v>
                </c:pt>
                <c:pt idx="15">
                  <c:v>-3.1217306199588266E-2</c:v>
                </c:pt>
                <c:pt idx="16">
                  <c:v>-1.4343086632243257E-2</c:v>
                </c:pt>
                <c:pt idx="17">
                  <c:v>-3.374843913469002E-3</c:v>
                </c:pt>
                <c:pt idx="18">
                  <c:v>-2.1092774459181263E-3</c:v>
                </c:pt>
                <c:pt idx="19">
                  <c:v>-4.2185548918362525E-4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99-4FF6-A2F0-0B6095CD6FFD}"/>
            </c:ext>
          </c:extLst>
        </c:ser>
        <c:ser>
          <c:idx val="3"/>
          <c:order val="2"/>
          <c:tx>
            <c:strRef>
              <c:f>'D10'!$J$6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'D10'!$A$10:$A$30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'D10'!$J$10:$J$30</c:f>
              <c:numCache>
                <c:formatCode>0.00</c:formatCode>
                <c:ptCount val="21"/>
                <c:pt idx="0">
                  <c:v>1.2592386352131213</c:v>
                </c:pt>
                <c:pt idx="1">
                  <c:v>1.4634166919779958</c:v>
                </c:pt>
                <c:pt idx="2">
                  <c:v>1.6557827950457289</c:v>
                </c:pt>
                <c:pt idx="3">
                  <c:v>1.7435287367959234</c:v>
                </c:pt>
                <c:pt idx="4">
                  <c:v>1.7667307887010226</c:v>
                </c:pt>
                <c:pt idx="5">
                  <c:v>1.9506597819850833</c:v>
                </c:pt>
                <c:pt idx="6">
                  <c:v>2.0152036718301778</c:v>
                </c:pt>
                <c:pt idx="7">
                  <c:v>2.2295062603354596</c:v>
                </c:pt>
                <c:pt idx="8">
                  <c:v>2.7677938645337652</c:v>
                </c:pt>
                <c:pt idx="9">
                  <c:v>3.2196010934494277</c:v>
                </c:pt>
                <c:pt idx="10">
                  <c:v>3.4423407917383817</c:v>
                </c:pt>
                <c:pt idx="11">
                  <c:v>3.4545746009247069</c:v>
                </c:pt>
                <c:pt idx="12">
                  <c:v>3.0023455165198607</c:v>
                </c:pt>
                <c:pt idx="13">
                  <c:v>2.4885255306942056</c:v>
                </c:pt>
                <c:pt idx="14">
                  <c:v>2.7045155411562218</c:v>
                </c:pt>
                <c:pt idx="15">
                  <c:v>3.2900509601430934</c:v>
                </c:pt>
                <c:pt idx="16">
                  <c:v>2.6032702237521512</c:v>
                </c:pt>
                <c:pt idx="17">
                  <c:v>1.9679558570416118</c:v>
                </c:pt>
                <c:pt idx="18">
                  <c:v>0.94369072930376974</c:v>
                </c:pt>
                <c:pt idx="19">
                  <c:v>0.26070669231548044</c:v>
                </c:pt>
                <c:pt idx="20">
                  <c:v>4.429482636428065E-2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99-4FF6-A2F0-0B6095CD6FFD}"/>
            </c:ext>
          </c:extLst>
        </c:ser>
        <c:ser>
          <c:idx val="4"/>
          <c:order val="3"/>
          <c:tx>
            <c:strRef>
              <c:f>'D10'!$M$6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'D10'!$A$10:$A$30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'D10'!$M$10:$M$30</c:f>
              <c:numCache>
                <c:formatCode>0.00</c:formatCode>
                <c:ptCount val="21"/>
                <c:pt idx="0">
                  <c:v>0.35688974384934696</c:v>
                </c:pt>
                <c:pt idx="1">
                  <c:v>0.33368769194424758</c:v>
                </c:pt>
                <c:pt idx="2">
                  <c:v>0.30584522965812833</c:v>
                </c:pt>
                <c:pt idx="3">
                  <c:v>0.33495325841179846</c:v>
                </c:pt>
                <c:pt idx="4">
                  <c:v>0.79519759711113358</c:v>
                </c:pt>
                <c:pt idx="5">
                  <c:v>1.2545982248321015</c:v>
                </c:pt>
                <c:pt idx="6">
                  <c:v>1.1946947453680268</c:v>
                </c:pt>
                <c:pt idx="7">
                  <c:v>1.1660085721035403</c:v>
                </c:pt>
                <c:pt idx="8">
                  <c:v>0.9656272147413183</c:v>
                </c:pt>
                <c:pt idx="9">
                  <c:v>0.77452667814113596</c:v>
                </c:pt>
                <c:pt idx="10">
                  <c:v>0.63109581181870344</c:v>
                </c:pt>
                <c:pt idx="11">
                  <c:v>0.47796226924504742</c:v>
                </c:pt>
                <c:pt idx="12">
                  <c:v>0.33959366879281833</c:v>
                </c:pt>
                <c:pt idx="13">
                  <c:v>0.20797475616752725</c:v>
                </c:pt>
                <c:pt idx="14">
                  <c:v>0.11094799365529344</c:v>
                </c:pt>
                <c:pt idx="15">
                  <c:v>4.5560392831831532E-2</c:v>
                </c:pt>
                <c:pt idx="16">
                  <c:v>3.4592150113057274E-2</c:v>
                </c:pt>
                <c:pt idx="17">
                  <c:v>1.6452364078161384E-2</c:v>
                </c:pt>
                <c:pt idx="18">
                  <c:v>5.0622658702035028E-3</c:v>
                </c:pt>
                <c:pt idx="19">
                  <c:v>1.2655664675508757E-3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99-4FF6-A2F0-0B6095CD6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none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'D11'!$I$1</c:f>
          <c:strCache>
            <c:ptCount val="1"/>
            <c:pt idx="0">
              <c:v>11. CARABANCHEL 01.01.22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'D11'!$I$6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'D11'!$A$10:$A$30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'D11'!$I$10:$I$30</c:f>
              <c:numCache>
                <c:formatCode>0.00</c:formatCode>
                <c:ptCount val="21"/>
                <c:pt idx="0">
                  <c:v>-1.3877908842568314</c:v>
                </c:pt>
                <c:pt idx="1">
                  <c:v>-1.753328584735083</c:v>
                </c:pt>
                <c:pt idx="2">
                  <c:v>-2.0957755739411539</c:v>
                </c:pt>
                <c:pt idx="3">
                  <c:v>-1.9975422090374697</c:v>
                </c:pt>
                <c:pt idx="4">
                  <c:v>-1.8734785569479557</c:v>
                </c:pt>
                <c:pt idx="5">
                  <c:v>-1.9779738096542654</c:v>
                </c:pt>
                <c:pt idx="6">
                  <c:v>-1.9619277221600382</c:v>
                </c:pt>
                <c:pt idx="7">
                  <c:v>-2.0550733032240895</c:v>
                </c:pt>
                <c:pt idx="8">
                  <c:v>-2.6303842450902883</c:v>
                </c:pt>
                <c:pt idx="9">
                  <c:v>-3.3591114381208076</c:v>
                </c:pt>
                <c:pt idx="10">
                  <c:v>-3.2303513701793247</c:v>
                </c:pt>
                <c:pt idx="11">
                  <c:v>-2.8487675822068459</c:v>
                </c:pt>
                <c:pt idx="12">
                  <c:v>-2.3352927823915715</c:v>
                </c:pt>
                <c:pt idx="13">
                  <c:v>-1.7122349460303543</c:v>
                </c:pt>
                <c:pt idx="14">
                  <c:v>-1.520856000062619</c:v>
                </c:pt>
                <c:pt idx="15">
                  <c:v>-1.3889649882198234</c:v>
                </c:pt>
                <c:pt idx="16">
                  <c:v>-1.0817411179035199</c:v>
                </c:pt>
                <c:pt idx="17">
                  <c:v>-0.83283107774916443</c:v>
                </c:pt>
                <c:pt idx="18">
                  <c:v>-0.34322972518139905</c:v>
                </c:pt>
                <c:pt idx="19">
                  <c:v>-6.0662038087932559E-2</c:v>
                </c:pt>
                <c:pt idx="20">
                  <c:v>-1.0175567679266107E-2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99-4FF6-A2F0-0B6095CD6FFD}"/>
            </c:ext>
          </c:extLst>
        </c:ser>
        <c:ser>
          <c:idx val="1"/>
          <c:order val="1"/>
          <c:tx>
            <c:strRef>
              <c:f>'D11'!$L$6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'D11'!$A$10:$A$30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'D11'!$L$10:$L$30</c:f>
              <c:numCache>
                <c:formatCode>0.00</c:formatCode>
                <c:ptCount val="21"/>
                <c:pt idx="0">
                  <c:v>-0.4790344169008352</c:v>
                </c:pt>
                <c:pt idx="1">
                  <c:v>-0.46064012148062339</c:v>
                </c:pt>
                <c:pt idx="2">
                  <c:v>-0.40937091509662871</c:v>
                </c:pt>
                <c:pt idx="3">
                  <c:v>-0.43246162636880958</c:v>
                </c:pt>
                <c:pt idx="4">
                  <c:v>-0.80700079056333496</c:v>
                </c:pt>
                <c:pt idx="5">
                  <c:v>-1.2555085044263721</c:v>
                </c:pt>
                <c:pt idx="6">
                  <c:v>-1.3553073412807126</c:v>
                </c:pt>
                <c:pt idx="7">
                  <c:v>-1.2688150160069507</c:v>
                </c:pt>
                <c:pt idx="8">
                  <c:v>-1.1768435389058916</c:v>
                </c:pt>
                <c:pt idx="9">
                  <c:v>-0.89623269175074549</c:v>
                </c:pt>
                <c:pt idx="10">
                  <c:v>-0.69663501804206429</c:v>
                </c:pt>
                <c:pt idx="11">
                  <c:v>-0.46690200928324865</c:v>
                </c:pt>
                <c:pt idx="12">
                  <c:v>-0.28295905508113056</c:v>
                </c:pt>
                <c:pt idx="13">
                  <c:v>-0.14832846732468671</c:v>
                </c:pt>
                <c:pt idx="14">
                  <c:v>-6.9272133816542333E-2</c:v>
                </c:pt>
                <c:pt idx="15">
                  <c:v>-3.326627895144689E-2</c:v>
                </c:pt>
                <c:pt idx="16">
                  <c:v>-1.6828823469555484E-2</c:v>
                </c:pt>
                <c:pt idx="17">
                  <c:v>-6.2618878026252968E-3</c:v>
                </c:pt>
                <c:pt idx="18">
                  <c:v>-1.956839938320405E-3</c:v>
                </c:pt>
                <c:pt idx="19">
                  <c:v>-7.827359753281621E-4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99-4FF6-A2F0-0B6095CD6FFD}"/>
            </c:ext>
          </c:extLst>
        </c:ser>
        <c:ser>
          <c:idx val="3"/>
          <c:order val="2"/>
          <c:tx>
            <c:strRef>
              <c:f>'D11'!$J$6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'D11'!$A$10:$A$30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'D11'!$J$10:$J$30</c:f>
              <c:numCache>
                <c:formatCode>0.00</c:formatCode>
                <c:ptCount val="21"/>
                <c:pt idx="0">
                  <c:v>1.3772239485899012</c:v>
                </c:pt>
                <c:pt idx="1">
                  <c:v>1.6594002676957036</c:v>
                </c:pt>
                <c:pt idx="2">
                  <c:v>1.9732773938022967</c:v>
                </c:pt>
                <c:pt idx="3">
                  <c:v>1.9619277221600382</c:v>
                </c:pt>
                <c:pt idx="4">
                  <c:v>1.7744624560689433</c:v>
                </c:pt>
                <c:pt idx="5">
                  <c:v>1.9525348904561004</c:v>
                </c:pt>
                <c:pt idx="6">
                  <c:v>1.9380542749125294</c:v>
                </c:pt>
                <c:pt idx="7">
                  <c:v>2.2124032342650501</c:v>
                </c:pt>
                <c:pt idx="8">
                  <c:v>2.9931823696548916</c:v>
                </c:pt>
                <c:pt idx="9">
                  <c:v>3.6588993166714934</c:v>
                </c:pt>
                <c:pt idx="10">
                  <c:v>3.4581275389998201</c:v>
                </c:pt>
                <c:pt idx="11">
                  <c:v>3.2734018488223735</c:v>
                </c:pt>
                <c:pt idx="12">
                  <c:v>2.762275256933084</c:v>
                </c:pt>
                <c:pt idx="13">
                  <c:v>2.2194478580430035</c:v>
                </c:pt>
                <c:pt idx="14">
                  <c:v>2.1529153001401098</c:v>
                </c:pt>
                <c:pt idx="15">
                  <c:v>2.1505670922141253</c:v>
                </c:pt>
                <c:pt idx="16">
                  <c:v>1.8272971344035944</c:v>
                </c:pt>
                <c:pt idx="17">
                  <c:v>1.6050001174103961</c:v>
                </c:pt>
                <c:pt idx="18">
                  <c:v>0.84065843750244607</c:v>
                </c:pt>
                <c:pt idx="19">
                  <c:v>0.2168178651659009</c:v>
                </c:pt>
                <c:pt idx="20">
                  <c:v>3.2483542976118725E-2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99-4FF6-A2F0-0B6095CD6FFD}"/>
            </c:ext>
          </c:extLst>
        </c:ser>
        <c:ser>
          <c:idx val="4"/>
          <c:order val="3"/>
          <c:tx>
            <c:strRef>
              <c:f>'D11'!$M$6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'D11'!$A$10:$A$30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'D11'!$M$10:$M$30</c:f>
              <c:numCache>
                <c:formatCode>0.00</c:formatCode>
                <c:ptCount val="21"/>
                <c:pt idx="0">
                  <c:v>0.4622055934312797</c:v>
                </c:pt>
                <c:pt idx="1">
                  <c:v>0.43011341844282502</c:v>
                </c:pt>
                <c:pt idx="2">
                  <c:v>0.42111195472655116</c:v>
                </c:pt>
                <c:pt idx="3">
                  <c:v>0.42306879466487163</c:v>
                </c:pt>
                <c:pt idx="4">
                  <c:v>0.88331754815783092</c:v>
                </c:pt>
                <c:pt idx="5">
                  <c:v>1.5279006238405723</c:v>
                </c:pt>
                <c:pt idx="6">
                  <c:v>1.497765288790438</c:v>
                </c:pt>
                <c:pt idx="7">
                  <c:v>1.347479981527431</c:v>
                </c:pt>
                <c:pt idx="8">
                  <c:v>1.1901500504864704</c:v>
                </c:pt>
                <c:pt idx="9">
                  <c:v>0.93458675454182549</c:v>
                </c:pt>
                <c:pt idx="10">
                  <c:v>0.74633875247540249</c:v>
                </c:pt>
                <c:pt idx="11">
                  <c:v>0.54634971077905714</c:v>
                </c:pt>
                <c:pt idx="12">
                  <c:v>0.36553770047825168</c:v>
                </c:pt>
                <c:pt idx="13">
                  <c:v>0.22934164077115146</c:v>
                </c:pt>
                <c:pt idx="14">
                  <c:v>0.11701902831156023</c:v>
                </c:pt>
                <c:pt idx="15">
                  <c:v>6.0662038087932559E-2</c:v>
                </c:pt>
                <c:pt idx="16">
                  <c:v>2.9743967062470157E-2</c:v>
                </c:pt>
                <c:pt idx="17">
                  <c:v>1.9959767370868131E-2</c:v>
                </c:pt>
                <c:pt idx="18">
                  <c:v>3.1309439013126484E-3</c:v>
                </c:pt>
                <c:pt idx="19">
                  <c:v>1.1741039629922431E-3</c:v>
                </c:pt>
                <c:pt idx="20">
                  <c:v>7.827359753281621E-4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99-4FF6-A2F0-0B6095CD6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none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'D12'!$I$1</c:f>
          <c:strCache>
            <c:ptCount val="1"/>
            <c:pt idx="0">
              <c:v>12. USERA 01.01.22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'D12'!$I$6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'D12'!$A$10:$A$30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'D12'!$I$10:$I$30</c:f>
              <c:numCache>
                <c:formatCode>0.00</c:formatCode>
                <c:ptCount val="21"/>
                <c:pt idx="0">
                  <c:v>-1.5077482493643737</c:v>
                </c:pt>
                <c:pt idx="1">
                  <c:v>-1.7200971549507833</c:v>
                </c:pt>
                <c:pt idx="2">
                  <c:v>-2.0965015695353895</c:v>
                </c:pt>
                <c:pt idx="3">
                  <c:v>-2.2243370310924249</c:v>
                </c:pt>
                <c:pt idx="4">
                  <c:v>-2.0759058562845332</c:v>
                </c:pt>
                <c:pt idx="5">
                  <c:v>-1.8749201028365268</c:v>
                </c:pt>
                <c:pt idx="6">
                  <c:v>-1.8422510404386176</c:v>
                </c:pt>
                <c:pt idx="7">
                  <c:v>-1.939548030623695</c:v>
                </c:pt>
                <c:pt idx="8">
                  <c:v>-2.5197789866909082</c:v>
                </c:pt>
                <c:pt idx="9">
                  <c:v>-3.1056915188273226</c:v>
                </c:pt>
                <c:pt idx="10">
                  <c:v>-3.1284178231041295</c:v>
                </c:pt>
                <c:pt idx="11">
                  <c:v>-2.862093944860304</c:v>
                </c:pt>
                <c:pt idx="12">
                  <c:v>-2.3791599789781683</c:v>
                </c:pt>
                <c:pt idx="13">
                  <c:v>-1.6987912446912774</c:v>
                </c:pt>
                <c:pt idx="14">
                  <c:v>-1.3152848600201696</c:v>
                </c:pt>
                <c:pt idx="15">
                  <c:v>-1.1235316676846159</c:v>
                </c:pt>
                <c:pt idx="16">
                  <c:v>-0.8181469539650299</c:v>
                </c:pt>
                <c:pt idx="17">
                  <c:v>-0.78902887661037169</c:v>
                </c:pt>
                <c:pt idx="18">
                  <c:v>-0.330951806030993</c:v>
                </c:pt>
                <c:pt idx="19">
                  <c:v>-6.3917730778517964E-2</c:v>
                </c:pt>
                <c:pt idx="20">
                  <c:v>-7.1019700865019957E-3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99-4FF6-A2F0-0B6095CD6FFD}"/>
            </c:ext>
          </c:extLst>
        </c:ser>
        <c:ser>
          <c:idx val="1"/>
          <c:order val="1"/>
          <c:tx>
            <c:strRef>
              <c:f>'D12'!$L$6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'D12'!$A$10:$A$30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'D12'!$L$10:$L$30</c:f>
              <c:numCache>
                <c:formatCode>0.00</c:formatCode>
                <c:ptCount val="21"/>
                <c:pt idx="0">
                  <c:v>-0.54543130264335327</c:v>
                </c:pt>
                <c:pt idx="1">
                  <c:v>-0.56318622785960826</c:v>
                </c:pt>
                <c:pt idx="2">
                  <c:v>-0.49429711802053888</c:v>
                </c:pt>
                <c:pt idx="3">
                  <c:v>-0.49926849708109028</c:v>
                </c:pt>
                <c:pt idx="4">
                  <c:v>-0.94740280953936629</c:v>
                </c:pt>
                <c:pt idx="5">
                  <c:v>-1.4005085010581935</c:v>
                </c:pt>
                <c:pt idx="6">
                  <c:v>-1.4054798801187449</c:v>
                </c:pt>
                <c:pt idx="7">
                  <c:v>-1.420394017300399</c:v>
                </c:pt>
                <c:pt idx="8">
                  <c:v>-1.2939789497606637</c:v>
                </c:pt>
                <c:pt idx="9">
                  <c:v>-1.1633027001690268</c:v>
                </c:pt>
                <c:pt idx="10">
                  <c:v>-0.89555842790790163</c:v>
                </c:pt>
                <c:pt idx="11">
                  <c:v>-0.57383918298936132</c:v>
                </c:pt>
                <c:pt idx="12">
                  <c:v>-0.31106628978878742</c:v>
                </c:pt>
                <c:pt idx="13">
                  <c:v>-0.1654759030154965</c:v>
                </c:pt>
                <c:pt idx="14">
                  <c:v>-7.7411473942871747E-2</c:v>
                </c:pt>
                <c:pt idx="15">
                  <c:v>-3.6220047441160176E-2</c:v>
                </c:pt>
                <c:pt idx="16">
                  <c:v>-2.4146698294106785E-2</c:v>
                </c:pt>
                <c:pt idx="17">
                  <c:v>-4.971379060551397E-3</c:v>
                </c:pt>
                <c:pt idx="18">
                  <c:v>-4.2611820519011974E-3</c:v>
                </c:pt>
                <c:pt idx="19">
                  <c:v>-7.1019700865019957E-4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99-4FF6-A2F0-0B6095CD6FFD}"/>
            </c:ext>
          </c:extLst>
        </c:ser>
        <c:ser>
          <c:idx val="3"/>
          <c:order val="2"/>
          <c:tx>
            <c:strRef>
              <c:f>'D12'!$J$6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'D12'!$A$10:$A$30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'D12'!$J$10:$J$30</c:f>
              <c:numCache>
                <c:formatCode>0.00</c:formatCode>
                <c:ptCount val="21"/>
                <c:pt idx="0">
                  <c:v>1.4140022442225473</c:v>
                </c:pt>
                <c:pt idx="1">
                  <c:v>1.6881382895615242</c:v>
                </c:pt>
                <c:pt idx="2">
                  <c:v>2.0531795520077267</c:v>
                </c:pt>
                <c:pt idx="3">
                  <c:v>2.1284604349246483</c:v>
                </c:pt>
                <c:pt idx="4">
                  <c:v>2.0276124596963196</c:v>
                </c:pt>
                <c:pt idx="5">
                  <c:v>1.8422510404386176</c:v>
                </c:pt>
                <c:pt idx="6">
                  <c:v>1.8962260130960327</c:v>
                </c:pt>
                <c:pt idx="7">
                  <c:v>2.1348522080025001</c:v>
                </c:pt>
                <c:pt idx="8">
                  <c:v>2.8194821243412922</c:v>
                </c:pt>
                <c:pt idx="9">
                  <c:v>3.5083732227319855</c:v>
                </c:pt>
                <c:pt idx="10">
                  <c:v>3.3982926863912049</c:v>
                </c:pt>
                <c:pt idx="11">
                  <c:v>3.2576736786784655</c:v>
                </c:pt>
                <c:pt idx="12">
                  <c:v>2.7243157251821652</c:v>
                </c:pt>
                <c:pt idx="13">
                  <c:v>2.0822976293623849</c:v>
                </c:pt>
                <c:pt idx="14">
                  <c:v>1.8138431600926097</c:v>
                </c:pt>
                <c:pt idx="15">
                  <c:v>1.737141883158388</c:v>
                </c:pt>
                <c:pt idx="16">
                  <c:v>1.5098788403903243</c:v>
                </c:pt>
                <c:pt idx="17">
                  <c:v>1.5880005113418461</c:v>
                </c:pt>
                <c:pt idx="18">
                  <c:v>0.79115946763632228</c:v>
                </c:pt>
                <c:pt idx="19">
                  <c:v>0.19885516242205586</c:v>
                </c:pt>
                <c:pt idx="20">
                  <c:v>3.4089456415209579E-2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99-4FF6-A2F0-0B6095CD6FFD}"/>
            </c:ext>
          </c:extLst>
        </c:ser>
        <c:ser>
          <c:idx val="4"/>
          <c:order val="3"/>
          <c:tx>
            <c:strRef>
              <c:f>'D12'!$M$6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'D12'!$A$10:$A$30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'D12'!$M$10:$M$30</c:f>
              <c:numCache>
                <c:formatCode>0.00</c:formatCode>
                <c:ptCount val="21"/>
                <c:pt idx="0">
                  <c:v>0.51489283127139462</c:v>
                </c:pt>
                <c:pt idx="1">
                  <c:v>0.52270499836654682</c:v>
                </c:pt>
                <c:pt idx="2">
                  <c:v>0.45736687357072853</c:v>
                </c:pt>
                <c:pt idx="3">
                  <c:v>0.4559464795534281</c:v>
                </c:pt>
                <c:pt idx="4">
                  <c:v>0.9097623680809056</c:v>
                </c:pt>
                <c:pt idx="5">
                  <c:v>1.4317571694388025</c:v>
                </c:pt>
                <c:pt idx="6">
                  <c:v>1.5240827805633284</c:v>
                </c:pt>
                <c:pt idx="7">
                  <c:v>1.4523528826896581</c:v>
                </c:pt>
                <c:pt idx="8">
                  <c:v>1.2904279647174126</c:v>
                </c:pt>
                <c:pt idx="9">
                  <c:v>1.1363152138403194</c:v>
                </c:pt>
                <c:pt idx="10">
                  <c:v>0.94811300654801633</c:v>
                </c:pt>
                <c:pt idx="11">
                  <c:v>0.622842776586225</c:v>
                </c:pt>
                <c:pt idx="12">
                  <c:v>0.35864948936835078</c:v>
                </c:pt>
                <c:pt idx="13">
                  <c:v>0.22442225473346306</c:v>
                </c:pt>
                <c:pt idx="14">
                  <c:v>0.11647230941863272</c:v>
                </c:pt>
                <c:pt idx="15">
                  <c:v>6.6758518813118756E-2</c:v>
                </c:pt>
                <c:pt idx="16">
                  <c:v>3.835063846711078E-2</c:v>
                </c:pt>
                <c:pt idx="17">
                  <c:v>2.0595713250855789E-2</c:v>
                </c:pt>
                <c:pt idx="18">
                  <c:v>9.2325611124525944E-3</c:v>
                </c:pt>
                <c:pt idx="19">
                  <c:v>0</c:v>
                </c:pt>
                <c:pt idx="20">
                  <c:v>7.1019700865019957E-4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99-4FF6-A2F0-0B6095CD6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none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'D13'!$I$1</c:f>
          <c:strCache>
            <c:ptCount val="1"/>
            <c:pt idx="0">
              <c:v>13. PUENTE DE VALLECAS 01.01.22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'D13'!$I$6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'D13'!$A$10:$A$30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'D13'!$I$10:$I$30</c:f>
              <c:numCache>
                <c:formatCode>0.00</c:formatCode>
                <c:ptCount val="21"/>
                <c:pt idx="0">
                  <c:v>-1.4976425603788879</c:v>
                </c:pt>
                <c:pt idx="1">
                  <c:v>-1.6283520839256993</c:v>
                </c:pt>
                <c:pt idx="2">
                  <c:v>-1.9105658279472237</c:v>
                </c:pt>
                <c:pt idx="3">
                  <c:v>-2.0166612204365189</c:v>
                </c:pt>
                <c:pt idx="4">
                  <c:v>-2.2373396368142524</c:v>
                </c:pt>
                <c:pt idx="5">
                  <c:v>-2.2708657808408699</c:v>
                </c:pt>
                <c:pt idx="6">
                  <c:v>-2.313728319406545</c:v>
                </c:pt>
                <c:pt idx="7">
                  <c:v>-2.2963286750383007</c:v>
                </c:pt>
                <c:pt idx="8">
                  <c:v>-2.5929713924383693</c:v>
                </c:pt>
                <c:pt idx="9">
                  <c:v>-2.8459028081328483</c:v>
                </c:pt>
                <c:pt idx="10">
                  <c:v>-3.0186261071054208</c:v>
                </c:pt>
                <c:pt idx="11">
                  <c:v>-3.2787720094891717</c:v>
                </c:pt>
                <c:pt idx="12">
                  <c:v>-2.9299303589843699</c:v>
                </c:pt>
                <c:pt idx="13">
                  <c:v>-1.9559746559326421</c:v>
                </c:pt>
                <c:pt idx="14">
                  <c:v>-1.4849111132801724</c:v>
                </c:pt>
                <c:pt idx="15">
                  <c:v>-1.1929365931496327</c:v>
                </c:pt>
                <c:pt idx="16">
                  <c:v>-0.9353369801856245</c:v>
                </c:pt>
                <c:pt idx="17">
                  <c:v>-0.80123240407915575</c:v>
                </c:pt>
                <c:pt idx="18">
                  <c:v>-0.33016886142668594</c:v>
                </c:pt>
                <c:pt idx="19">
                  <c:v>-6.0262182933919543E-2</c:v>
                </c:pt>
                <c:pt idx="20">
                  <c:v>-2.1219078497858993E-3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99-4FF6-A2F0-0B6095CD6FFD}"/>
            </c:ext>
          </c:extLst>
        </c:ser>
        <c:ser>
          <c:idx val="1"/>
          <c:order val="1"/>
          <c:tx>
            <c:strRef>
              <c:f>'D13'!$L$6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'D13'!$A$10:$A$30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'D13'!$L$10:$L$30</c:f>
              <c:numCache>
                <c:formatCode>0.00</c:formatCode>
                <c:ptCount val="21"/>
                <c:pt idx="0">
                  <c:v>-0.51519922592801648</c:v>
                </c:pt>
                <c:pt idx="1">
                  <c:v>-0.48167308190139918</c:v>
                </c:pt>
                <c:pt idx="2">
                  <c:v>-0.41674270169795069</c:v>
                </c:pt>
                <c:pt idx="3">
                  <c:v>-0.41674270169795069</c:v>
                </c:pt>
                <c:pt idx="4">
                  <c:v>-0.78340837814095421</c:v>
                </c:pt>
                <c:pt idx="5">
                  <c:v>-1.1611079754028442</c:v>
                </c:pt>
                <c:pt idx="6">
                  <c:v>-1.2744178545814113</c:v>
                </c:pt>
                <c:pt idx="7">
                  <c:v>-1.2319796975856934</c:v>
                </c:pt>
                <c:pt idx="8">
                  <c:v>-1.1224892525367407</c:v>
                </c:pt>
                <c:pt idx="9">
                  <c:v>-0.87974299452123395</c:v>
                </c:pt>
                <c:pt idx="10">
                  <c:v>-0.65991334128341472</c:v>
                </c:pt>
                <c:pt idx="11">
                  <c:v>-0.40570878087906392</c:v>
                </c:pt>
                <c:pt idx="12">
                  <c:v>-0.23553177132623485</c:v>
                </c:pt>
                <c:pt idx="13">
                  <c:v>-0.12816323412706834</c:v>
                </c:pt>
                <c:pt idx="14">
                  <c:v>-5.3896459384561848E-2</c:v>
                </c:pt>
                <c:pt idx="15">
                  <c:v>-3.2252999316745669E-2</c:v>
                </c:pt>
                <c:pt idx="16">
                  <c:v>-1.4853354948501298E-2</c:v>
                </c:pt>
                <c:pt idx="17">
                  <c:v>-7.6388682592292379E-3</c:v>
                </c:pt>
                <c:pt idx="18">
                  <c:v>-1.2731447098715397E-3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99-4FF6-A2F0-0B6095CD6FFD}"/>
            </c:ext>
          </c:extLst>
        </c:ser>
        <c:ser>
          <c:idx val="3"/>
          <c:order val="2"/>
          <c:tx>
            <c:strRef>
              <c:f>'D13'!$J$6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'D13'!$A$10:$A$30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'D13'!$J$10:$J$30</c:f>
              <c:numCache>
                <c:formatCode>0.00</c:formatCode>
                <c:ptCount val="21"/>
                <c:pt idx="0">
                  <c:v>1.4539312586732984</c:v>
                </c:pt>
                <c:pt idx="1">
                  <c:v>1.5685142825617369</c:v>
                </c:pt>
                <c:pt idx="2">
                  <c:v>1.7361450026948229</c:v>
                </c:pt>
                <c:pt idx="3">
                  <c:v>1.9063220122476521</c:v>
                </c:pt>
                <c:pt idx="4">
                  <c:v>2.1193615603661566</c:v>
                </c:pt>
                <c:pt idx="5">
                  <c:v>2.2445541235035242</c:v>
                </c:pt>
                <c:pt idx="6">
                  <c:v>2.1932039535387058</c:v>
                </c:pt>
                <c:pt idx="7">
                  <c:v>2.3145770825464593</c:v>
                </c:pt>
                <c:pt idx="8">
                  <c:v>2.685062193119077</c:v>
                </c:pt>
                <c:pt idx="9">
                  <c:v>2.9910413050582041</c:v>
                </c:pt>
                <c:pt idx="10">
                  <c:v>3.4039645726265402</c:v>
                </c:pt>
                <c:pt idx="11">
                  <c:v>3.875452496848967</c:v>
                </c:pt>
                <c:pt idx="12">
                  <c:v>3.3411561002728773</c:v>
                </c:pt>
                <c:pt idx="13">
                  <c:v>2.3391912136039759</c:v>
                </c:pt>
                <c:pt idx="14">
                  <c:v>1.9339068142948688</c:v>
                </c:pt>
                <c:pt idx="15">
                  <c:v>1.7866464095197272</c:v>
                </c:pt>
                <c:pt idx="16">
                  <c:v>1.6652732805119739</c:v>
                </c:pt>
                <c:pt idx="17">
                  <c:v>1.6037379528681828</c:v>
                </c:pt>
                <c:pt idx="18">
                  <c:v>0.79147162797014048</c:v>
                </c:pt>
                <c:pt idx="19">
                  <c:v>0.19818619317000302</c:v>
                </c:pt>
                <c:pt idx="20">
                  <c:v>2.3340986347644893E-2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99-4FF6-A2F0-0B6095CD6FFD}"/>
            </c:ext>
          </c:extLst>
        </c:ser>
        <c:ser>
          <c:idx val="4"/>
          <c:order val="3"/>
          <c:tx>
            <c:strRef>
              <c:f>'D13'!$M$6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'D13'!$A$10:$A$30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'D13'!$M$10:$M$30</c:f>
              <c:numCache>
                <c:formatCode>0.00</c:formatCode>
                <c:ptCount val="21"/>
                <c:pt idx="0">
                  <c:v>0.48846318702071401</c:v>
                </c:pt>
                <c:pt idx="1">
                  <c:v>0.47233668736234119</c:v>
                </c:pt>
                <c:pt idx="2">
                  <c:v>0.37048511057261807</c:v>
                </c:pt>
                <c:pt idx="3">
                  <c:v>0.39467486006017732</c:v>
                </c:pt>
                <c:pt idx="4">
                  <c:v>0.82839282455641516</c:v>
                </c:pt>
                <c:pt idx="5">
                  <c:v>1.323221735126487</c:v>
                </c:pt>
                <c:pt idx="6">
                  <c:v>1.3771181945110489</c:v>
                </c:pt>
                <c:pt idx="7">
                  <c:v>1.2404673289848369</c:v>
                </c:pt>
                <c:pt idx="8">
                  <c:v>1.1080602791581966</c:v>
                </c:pt>
                <c:pt idx="9">
                  <c:v>0.89162567848003493</c:v>
                </c:pt>
                <c:pt idx="10">
                  <c:v>0.68919566961046008</c:v>
                </c:pt>
                <c:pt idx="11">
                  <c:v>0.46724410852285508</c:v>
                </c:pt>
                <c:pt idx="12">
                  <c:v>0.32847133514685722</c:v>
                </c:pt>
                <c:pt idx="13">
                  <c:v>0.19691304846013147</c:v>
                </c:pt>
                <c:pt idx="14">
                  <c:v>0.11755369487813884</c:v>
                </c:pt>
                <c:pt idx="15">
                  <c:v>5.05014068249044E-2</c:v>
                </c:pt>
                <c:pt idx="16">
                  <c:v>3.1404236176831309E-2</c:v>
                </c:pt>
                <c:pt idx="17">
                  <c:v>1.7824025938201558E-2</c:v>
                </c:pt>
                <c:pt idx="18">
                  <c:v>5.9413419794005183E-3</c:v>
                </c:pt>
                <c:pt idx="19">
                  <c:v>1.2731447098715397E-3</c:v>
                </c:pt>
                <c:pt idx="20">
                  <c:v>4.2438156995717991E-4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99-4FF6-A2F0-0B6095CD6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none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'D14'!$I$1</c:f>
          <c:strCache>
            <c:ptCount val="1"/>
            <c:pt idx="0">
              <c:v>14. MORATALAZ 01.01.22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'D14'!$I$6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'D14'!$A$10:$A$30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'D14'!$I$10:$I$30</c:f>
              <c:numCache>
                <c:formatCode>0.00</c:formatCode>
                <c:ptCount val="21"/>
                <c:pt idx="0">
                  <c:v>-1.3594544864162788</c:v>
                </c:pt>
                <c:pt idx="1">
                  <c:v>-1.4850092001298842</c:v>
                </c:pt>
                <c:pt idx="2">
                  <c:v>-1.8118844030739256</c:v>
                </c:pt>
                <c:pt idx="3">
                  <c:v>-2.0012988418660029</c:v>
                </c:pt>
                <c:pt idx="4">
                  <c:v>-2.276220370169932</c:v>
                </c:pt>
                <c:pt idx="5">
                  <c:v>-2.4050221885485441</c:v>
                </c:pt>
                <c:pt idx="6">
                  <c:v>-2.132265396687953</c:v>
                </c:pt>
                <c:pt idx="7">
                  <c:v>-2.1669011797813615</c:v>
                </c:pt>
                <c:pt idx="8">
                  <c:v>-2.4493992856369737</c:v>
                </c:pt>
                <c:pt idx="9">
                  <c:v>-2.6929321355125011</c:v>
                </c:pt>
                <c:pt idx="10">
                  <c:v>-3.2828228163221125</c:v>
                </c:pt>
                <c:pt idx="11">
                  <c:v>-3.568568026842732</c:v>
                </c:pt>
                <c:pt idx="12">
                  <c:v>-3.1518562615001624</c:v>
                </c:pt>
                <c:pt idx="13">
                  <c:v>-2.274055633726594</c:v>
                </c:pt>
                <c:pt idx="14">
                  <c:v>-1.9428509578958764</c:v>
                </c:pt>
                <c:pt idx="15">
                  <c:v>-1.9764043727676155</c:v>
                </c:pt>
                <c:pt idx="16">
                  <c:v>-1.6776707435869682</c:v>
                </c:pt>
                <c:pt idx="17">
                  <c:v>-1.461197099253166</c:v>
                </c:pt>
                <c:pt idx="18">
                  <c:v>-0.53252516506115377</c:v>
                </c:pt>
                <c:pt idx="19">
                  <c:v>-8.3342353068513911E-2</c:v>
                </c:pt>
                <c:pt idx="20">
                  <c:v>-4.3294728866760477E-3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99-4FF6-A2F0-0B6095CD6FFD}"/>
            </c:ext>
          </c:extLst>
        </c:ser>
        <c:ser>
          <c:idx val="1"/>
          <c:order val="1"/>
          <c:tx>
            <c:strRef>
              <c:f>'D14'!$L$6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'D14'!$A$10:$A$30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'D14'!$L$10:$L$30</c:f>
              <c:numCache>
                <c:formatCode>0.00</c:formatCode>
                <c:ptCount val="21"/>
                <c:pt idx="0">
                  <c:v>-0.19915575278709818</c:v>
                </c:pt>
                <c:pt idx="1">
                  <c:v>-0.19266154345708408</c:v>
                </c:pt>
                <c:pt idx="2">
                  <c:v>-0.21972074899880939</c:v>
                </c:pt>
                <c:pt idx="3">
                  <c:v>-0.21863838077714037</c:v>
                </c:pt>
                <c:pt idx="4">
                  <c:v>-0.42753544755925971</c:v>
                </c:pt>
                <c:pt idx="5">
                  <c:v>-0.57040805281956919</c:v>
                </c:pt>
                <c:pt idx="6">
                  <c:v>-0.62669120034635784</c:v>
                </c:pt>
                <c:pt idx="7">
                  <c:v>-0.57257278926290722</c:v>
                </c:pt>
                <c:pt idx="8">
                  <c:v>-0.48165385864271026</c:v>
                </c:pt>
                <c:pt idx="9">
                  <c:v>-0.42645307933759063</c:v>
                </c:pt>
                <c:pt idx="10">
                  <c:v>-0.35068730382075985</c:v>
                </c:pt>
                <c:pt idx="11">
                  <c:v>-0.20889706678211928</c:v>
                </c:pt>
                <c:pt idx="12">
                  <c:v>-0.14070786881697153</c:v>
                </c:pt>
                <c:pt idx="13">
                  <c:v>-9.0918930620197E-2</c:v>
                </c:pt>
                <c:pt idx="14">
                  <c:v>-4.2212360645091457E-2</c:v>
                </c:pt>
                <c:pt idx="15">
                  <c:v>-2.7059205541725292E-2</c:v>
                </c:pt>
                <c:pt idx="16">
                  <c:v>-1.7317891546704191E-2</c:v>
                </c:pt>
                <c:pt idx="17">
                  <c:v>-6.4942093300140715E-3</c:v>
                </c:pt>
                <c:pt idx="18">
                  <c:v>-5.4118411083450592E-3</c:v>
                </c:pt>
                <c:pt idx="19">
                  <c:v>-1.0823682216690119E-3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99-4FF6-A2F0-0B6095CD6FFD}"/>
            </c:ext>
          </c:extLst>
        </c:ser>
        <c:ser>
          <c:idx val="3"/>
          <c:order val="2"/>
          <c:tx>
            <c:strRef>
              <c:f>'D14'!$J$6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'D14'!$A$10:$A$30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'D14'!$J$10:$J$30</c:f>
              <c:numCache>
                <c:formatCode>0.00</c:formatCode>
                <c:ptCount val="21"/>
                <c:pt idx="0">
                  <c:v>1.3540426453079337</c:v>
                </c:pt>
                <c:pt idx="1">
                  <c:v>1.4633618356965039</c:v>
                </c:pt>
                <c:pt idx="2">
                  <c:v>1.6181404913951727</c:v>
                </c:pt>
                <c:pt idx="3">
                  <c:v>2.0359346249594115</c:v>
                </c:pt>
                <c:pt idx="4">
                  <c:v>2.2329256413031713</c:v>
                </c:pt>
                <c:pt idx="5">
                  <c:v>2.2437493235198613</c:v>
                </c:pt>
                <c:pt idx="6">
                  <c:v>2.012122524082693</c:v>
                </c:pt>
                <c:pt idx="7">
                  <c:v>2.1917956488797485</c:v>
                </c:pt>
                <c:pt idx="8">
                  <c:v>2.6030955731139733</c:v>
                </c:pt>
                <c:pt idx="9">
                  <c:v>3.0403723346682541</c:v>
                </c:pt>
                <c:pt idx="10">
                  <c:v>3.8857019157917527</c:v>
                </c:pt>
                <c:pt idx="11">
                  <c:v>4.3619439333261179</c:v>
                </c:pt>
                <c:pt idx="12">
                  <c:v>3.664898798571274</c:v>
                </c:pt>
                <c:pt idx="13">
                  <c:v>3.0068189197965145</c:v>
                </c:pt>
                <c:pt idx="14">
                  <c:v>2.8238986903344516</c:v>
                </c:pt>
                <c:pt idx="15">
                  <c:v>3.1789154670418873</c:v>
                </c:pt>
                <c:pt idx="16">
                  <c:v>2.9537828769347332</c:v>
                </c:pt>
                <c:pt idx="17">
                  <c:v>2.4753761229570301</c:v>
                </c:pt>
                <c:pt idx="18">
                  <c:v>1.1451455785258144</c:v>
                </c:pt>
                <c:pt idx="19">
                  <c:v>0.24461521809719666</c:v>
                </c:pt>
                <c:pt idx="20">
                  <c:v>4.0047624201753437E-2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99-4FF6-A2F0-0B6095CD6FFD}"/>
            </c:ext>
          </c:extLst>
        </c:ser>
        <c:ser>
          <c:idx val="4"/>
          <c:order val="3"/>
          <c:tx>
            <c:strRef>
              <c:f>'D14'!$M$6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'D14'!$A$10:$A$30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'D14'!$M$10:$M$30</c:f>
              <c:numCache>
                <c:formatCode>0.00</c:formatCode>
                <c:ptCount val="21"/>
                <c:pt idx="0">
                  <c:v>0.17859075657538695</c:v>
                </c:pt>
                <c:pt idx="1">
                  <c:v>0.24245048165385863</c:v>
                </c:pt>
                <c:pt idx="2">
                  <c:v>0.18833207057040807</c:v>
                </c:pt>
                <c:pt idx="3">
                  <c:v>0.19266154345708408</c:v>
                </c:pt>
                <c:pt idx="4">
                  <c:v>0.43727676155428075</c:v>
                </c:pt>
                <c:pt idx="5">
                  <c:v>0.69704513475484364</c:v>
                </c:pt>
                <c:pt idx="6">
                  <c:v>0.71328065807987873</c:v>
                </c:pt>
                <c:pt idx="7">
                  <c:v>0.68946855720316058</c:v>
                </c:pt>
                <c:pt idx="8">
                  <c:v>0.60287909946963958</c:v>
                </c:pt>
                <c:pt idx="9">
                  <c:v>0.5346899015044918</c:v>
                </c:pt>
                <c:pt idx="10">
                  <c:v>0.41562939712090058</c:v>
                </c:pt>
                <c:pt idx="11">
                  <c:v>0.33228704405238663</c:v>
                </c:pt>
                <c:pt idx="12">
                  <c:v>0.27059205541725295</c:v>
                </c:pt>
                <c:pt idx="13">
                  <c:v>0.15153155103366164</c:v>
                </c:pt>
                <c:pt idx="14">
                  <c:v>9.3083667063535019E-2</c:v>
                </c:pt>
                <c:pt idx="15">
                  <c:v>6.1694988635133674E-2</c:v>
                </c:pt>
                <c:pt idx="16">
                  <c:v>3.0306310206732329E-2</c:v>
                </c:pt>
                <c:pt idx="17">
                  <c:v>2.0564996211711224E-2</c:v>
                </c:pt>
                <c:pt idx="18">
                  <c:v>3.2471046650070358E-3</c:v>
                </c:pt>
                <c:pt idx="19">
                  <c:v>5.4118411083450592E-3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99-4FF6-A2F0-0B6095CD6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none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'D15'!$I$1</c:f>
          <c:strCache>
            <c:ptCount val="1"/>
            <c:pt idx="0">
              <c:v>15. CIUDAD LINEAL 01.01.22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'D15'!$I$6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'D15'!$A$10:$A$30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'D15'!$I$10:$I$30</c:f>
              <c:numCache>
                <c:formatCode>0.00</c:formatCode>
                <c:ptCount val="21"/>
                <c:pt idx="0">
                  <c:v>-1.4473850296629782</c:v>
                </c:pt>
                <c:pt idx="1">
                  <c:v>-1.6142831096338059</c:v>
                </c:pt>
                <c:pt idx="2">
                  <c:v>-1.7895962188468604</c:v>
                </c:pt>
                <c:pt idx="3">
                  <c:v>-1.9625718199370743</c:v>
                </c:pt>
                <c:pt idx="4">
                  <c:v>-2.0383070831171137</c:v>
                </c:pt>
                <c:pt idx="5">
                  <c:v>-2.1832325867332392</c:v>
                </c:pt>
                <c:pt idx="6">
                  <c:v>-2.3099255269912065</c:v>
                </c:pt>
                <c:pt idx="7">
                  <c:v>-2.2982379863770026</c:v>
                </c:pt>
                <c:pt idx="8">
                  <c:v>-2.6483967031785438</c:v>
                </c:pt>
                <c:pt idx="9">
                  <c:v>-2.9064575999401598</c:v>
                </c:pt>
                <c:pt idx="10">
                  <c:v>-2.9246901632983175</c:v>
                </c:pt>
                <c:pt idx="11">
                  <c:v>-3.0569931230511025</c:v>
                </c:pt>
                <c:pt idx="12">
                  <c:v>-2.7292744842288328</c:v>
                </c:pt>
                <c:pt idx="13">
                  <c:v>-2.0752397114579972</c:v>
                </c:pt>
                <c:pt idx="14">
                  <c:v>-1.8615914690303548</c:v>
                </c:pt>
                <c:pt idx="15">
                  <c:v>-1.6736558159539605</c:v>
                </c:pt>
                <c:pt idx="16">
                  <c:v>-1.2426193181021303</c:v>
                </c:pt>
                <c:pt idx="17">
                  <c:v>-1.0523461569028951</c:v>
                </c:pt>
                <c:pt idx="18">
                  <c:v>-0.45441157908023727</c:v>
                </c:pt>
                <c:pt idx="19">
                  <c:v>-9.8175341159310522E-2</c:v>
                </c:pt>
                <c:pt idx="20">
                  <c:v>-8.8825308667947623E-3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99-4FF6-A2F0-0B6095CD6FFD}"/>
            </c:ext>
          </c:extLst>
        </c:ser>
        <c:ser>
          <c:idx val="1"/>
          <c:order val="1"/>
          <c:tx>
            <c:strRef>
              <c:f>'D15'!$L$6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'D15'!$A$10:$A$30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'D15'!$L$10:$L$30</c:f>
              <c:numCache>
                <c:formatCode>0.00</c:formatCode>
                <c:ptCount val="21"/>
                <c:pt idx="0">
                  <c:v>-0.28330598448829614</c:v>
                </c:pt>
                <c:pt idx="1">
                  <c:v>-0.32538113069942914</c:v>
                </c:pt>
                <c:pt idx="2">
                  <c:v>-0.26554092275470659</c:v>
                </c:pt>
                <c:pt idx="3">
                  <c:v>-0.28751349910940943</c:v>
                </c:pt>
                <c:pt idx="4">
                  <c:v>-0.50630425940730139</c:v>
                </c:pt>
                <c:pt idx="5">
                  <c:v>-0.87469553956699997</c:v>
                </c:pt>
                <c:pt idx="6">
                  <c:v>-0.97894840184569643</c:v>
                </c:pt>
                <c:pt idx="7">
                  <c:v>-0.88404557205836298</c:v>
                </c:pt>
                <c:pt idx="8">
                  <c:v>-0.83776291122611646</c:v>
                </c:pt>
                <c:pt idx="9">
                  <c:v>-0.61242712818427048</c:v>
                </c:pt>
                <c:pt idx="10">
                  <c:v>-0.47778666030864458</c:v>
                </c:pt>
                <c:pt idx="11">
                  <c:v>-0.33005614694511065</c:v>
                </c:pt>
                <c:pt idx="12">
                  <c:v>-0.21505074730134685</c:v>
                </c:pt>
                <c:pt idx="13">
                  <c:v>-0.11033038339808231</c:v>
                </c:pt>
                <c:pt idx="14">
                  <c:v>-7.8540272927448432E-2</c:v>
                </c:pt>
                <c:pt idx="15">
                  <c:v>-3.5530123467179049E-2</c:v>
                </c:pt>
                <c:pt idx="16">
                  <c:v>-2.2440077979270976E-2</c:v>
                </c:pt>
                <c:pt idx="17">
                  <c:v>-7.0125243685221807E-3</c:v>
                </c:pt>
                <c:pt idx="18">
                  <c:v>-4.6750162456814541E-3</c:v>
                </c:pt>
                <c:pt idx="19">
                  <c:v>-4.6750162456814535E-4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99-4FF6-A2F0-0B6095CD6FFD}"/>
            </c:ext>
          </c:extLst>
        </c:ser>
        <c:ser>
          <c:idx val="3"/>
          <c:order val="2"/>
          <c:tx>
            <c:strRef>
              <c:f>'D15'!$J$6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'D15'!$A$10:$A$30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'D15'!$J$10:$J$30</c:f>
              <c:numCache>
                <c:formatCode>0.00</c:formatCode>
                <c:ptCount val="21"/>
                <c:pt idx="0">
                  <c:v>1.3393921543877365</c:v>
                </c:pt>
                <c:pt idx="1">
                  <c:v>1.5782854845420586</c:v>
                </c:pt>
                <c:pt idx="2">
                  <c:v>1.7241459914073201</c:v>
                </c:pt>
                <c:pt idx="3">
                  <c:v>1.9003941038695109</c:v>
                </c:pt>
                <c:pt idx="4">
                  <c:v>1.9424692500806442</c:v>
                </c:pt>
                <c:pt idx="5">
                  <c:v>2.1682725347470582</c:v>
                </c:pt>
                <c:pt idx="6">
                  <c:v>2.2402677849305528</c:v>
                </c:pt>
                <c:pt idx="7">
                  <c:v>2.3917383112906316</c:v>
                </c:pt>
                <c:pt idx="8">
                  <c:v>2.8241773140161661</c:v>
                </c:pt>
                <c:pt idx="9">
                  <c:v>3.2140736689059994</c:v>
                </c:pt>
                <c:pt idx="10">
                  <c:v>3.5445973174756782</c:v>
                </c:pt>
                <c:pt idx="11">
                  <c:v>3.8339808230833605</c:v>
                </c:pt>
                <c:pt idx="12">
                  <c:v>3.5100021972576356</c:v>
                </c:pt>
                <c:pt idx="13">
                  <c:v>2.8718624797221168</c:v>
                </c:pt>
                <c:pt idx="14">
                  <c:v>2.6334366511923628</c:v>
                </c:pt>
                <c:pt idx="15">
                  <c:v>2.6554092275470658</c:v>
                </c:pt>
                <c:pt idx="16">
                  <c:v>2.2131526907056003</c:v>
                </c:pt>
                <c:pt idx="17">
                  <c:v>2.0476571156084771</c:v>
                </c:pt>
                <c:pt idx="18">
                  <c:v>1.0780587462541431</c:v>
                </c:pt>
                <c:pt idx="19">
                  <c:v>0.26974843737581988</c:v>
                </c:pt>
                <c:pt idx="20">
                  <c:v>4.5815159207678244E-2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99-4FF6-A2F0-0B6095CD6FFD}"/>
            </c:ext>
          </c:extLst>
        </c:ser>
        <c:ser>
          <c:idx val="4"/>
          <c:order val="3"/>
          <c:tx>
            <c:strRef>
              <c:f>'D15'!$M$6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'D15'!$A$10:$A$30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'D15'!$M$10:$M$30</c:f>
              <c:numCache>
                <c:formatCode>0.00</c:formatCode>
                <c:ptCount val="21"/>
                <c:pt idx="0">
                  <c:v>0.25946340163532067</c:v>
                </c:pt>
                <c:pt idx="1">
                  <c:v>0.27442345362150133</c:v>
                </c:pt>
                <c:pt idx="2">
                  <c:v>0.26554092275470659</c:v>
                </c:pt>
                <c:pt idx="3">
                  <c:v>0.26273591300729771</c:v>
                </c:pt>
                <c:pt idx="4">
                  <c:v>0.58577953558388618</c:v>
                </c:pt>
                <c:pt idx="5">
                  <c:v>1.1248089087109578</c:v>
                </c:pt>
                <c:pt idx="6">
                  <c:v>1.2365417969827446</c:v>
                </c:pt>
                <c:pt idx="7">
                  <c:v>1.0799287527524157</c:v>
                </c:pt>
                <c:pt idx="8">
                  <c:v>0.86394300220193276</c:v>
                </c:pt>
                <c:pt idx="9">
                  <c:v>0.69938243035394554</c:v>
                </c:pt>
                <c:pt idx="10">
                  <c:v>0.57596200146795506</c:v>
                </c:pt>
                <c:pt idx="11">
                  <c:v>0.45113906770826034</c:v>
                </c:pt>
                <c:pt idx="12">
                  <c:v>0.30761606896583965</c:v>
                </c:pt>
                <c:pt idx="13">
                  <c:v>0.2005581969397344</c:v>
                </c:pt>
                <c:pt idx="14">
                  <c:v>0.11781040939117264</c:v>
                </c:pt>
                <c:pt idx="15">
                  <c:v>6.8722738811517373E-2</c:v>
                </c:pt>
                <c:pt idx="16">
                  <c:v>4.7685165705950827E-2</c:v>
                </c:pt>
                <c:pt idx="17">
                  <c:v>2.1505074730134688E-2</c:v>
                </c:pt>
                <c:pt idx="18">
                  <c:v>1.215504223877178E-2</c:v>
                </c:pt>
                <c:pt idx="19">
                  <c:v>2.337508122840727E-3</c:v>
                </c:pt>
                <c:pt idx="20">
                  <c:v>9.3500324913629071E-4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99-4FF6-A2F0-0B6095CD6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none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'D16'!$I$1</c:f>
          <c:strCache>
            <c:ptCount val="1"/>
            <c:pt idx="0">
              <c:v>16. HORTALEZA 01.01.22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'D16'!$I$6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'D16'!$A$10:$A$30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'D16'!$I$10:$I$30</c:f>
              <c:numCache>
                <c:formatCode>0.00</c:formatCode>
                <c:ptCount val="21"/>
                <c:pt idx="0">
                  <c:v>-2.233674332743635</c:v>
                </c:pt>
                <c:pt idx="1">
                  <c:v>-2.6474886547188681</c:v>
                </c:pt>
                <c:pt idx="2">
                  <c:v>-2.6838961105555983</c:v>
                </c:pt>
                <c:pt idx="3">
                  <c:v>-2.3387944517088428</c:v>
                </c:pt>
                <c:pt idx="4">
                  <c:v>-2.0906084147373281</c:v>
                </c:pt>
                <c:pt idx="5">
                  <c:v>-1.9726687690690459</c:v>
                </c:pt>
                <c:pt idx="6">
                  <c:v>-2.1536804861164525</c:v>
                </c:pt>
                <c:pt idx="7">
                  <c:v>-2.7213291285285748</c:v>
                </c:pt>
                <c:pt idx="8">
                  <c:v>-3.4699894879881037</c:v>
                </c:pt>
                <c:pt idx="9">
                  <c:v>-3.8002204958592931</c:v>
                </c:pt>
                <c:pt idx="10">
                  <c:v>-3.2976950490987873</c:v>
                </c:pt>
                <c:pt idx="11">
                  <c:v>-2.9992564674512217</c:v>
                </c:pt>
                <c:pt idx="12">
                  <c:v>-2.5403174114811682</c:v>
                </c:pt>
                <c:pt idx="13">
                  <c:v>-1.9003666384637079</c:v>
                </c:pt>
                <c:pt idx="14">
                  <c:v>-1.7475578801630642</c:v>
                </c:pt>
                <c:pt idx="15">
                  <c:v>-1.6429505422659796</c:v>
                </c:pt>
                <c:pt idx="16">
                  <c:v>-1.08094249160321</c:v>
                </c:pt>
                <c:pt idx="17">
                  <c:v>-0.71840627644027377</c:v>
                </c:pt>
                <c:pt idx="18">
                  <c:v>-0.28408071174012256</c:v>
                </c:pt>
                <c:pt idx="19">
                  <c:v>-5.2303668948542423E-2</c:v>
                </c:pt>
                <c:pt idx="20">
                  <c:v>-5.1278106812296491E-3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99-4FF6-A2F0-0B6095CD6FFD}"/>
            </c:ext>
          </c:extLst>
        </c:ser>
        <c:ser>
          <c:idx val="1"/>
          <c:order val="1"/>
          <c:tx>
            <c:strRef>
              <c:f>'D16'!$L$6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'D16'!$A$10:$A$30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'D16'!$L$10:$L$30</c:f>
              <c:numCache>
                <c:formatCode>0.00</c:formatCode>
                <c:ptCount val="21"/>
                <c:pt idx="0">
                  <c:v>-0.28100402533138474</c:v>
                </c:pt>
                <c:pt idx="1">
                  <c:v>-0.32253929184934493</c:v>
                </c:pt>
                <c:pt idx="2">
                  <c:v>-0.29125964669384408</c:v>
                </c:pt>
                <c:pt idx="3">
                  <c:v>-0.28613183601261438</c:v>
                </c:pt>
                <c:pt idx="4">
                  <c:v>-0.27690177678640104</c:v>
                </c:pt>
                <c:pt idx="5">
                  <c:v>-0.41125041663461787</c:v>
                </c:pt>
                <c:pt idx="6">
                  <c:v>-0.52149834628105529</c:v>
                </c:pt>
                <c:pt idx="7">
                  <c:v>-0.56662308027587616</c:v>
                </c:pt>
                <c:pt idx="8">
                  <c:v>-0.60200497397636077</c:v>
                </c:pt>
                <c:pt idx="9">
                  <c:v>-0.50457657103299747</c:v>
                </c:pt>
                <c:pt idx="10">
                  <c:v>-0.35587006127733767</c:v>
                </c:pt>
                <c:pt idx="11">
                  <c:v>-0.23075148065533421</c:v>
                </c:pt>
                <c:pt idx="12">
                  <c:v>-0.15178319616439762</c:v>
                </c:pt>
                <c:pt idx="13">
                  <c:v>-0.11640130246391303</c:v>
                </c:pt>
                <c:pt idx="14">
                  <c:v>-5.9482603902263932E-2</c:v>
                </c:pt>
                <c:pt idx="15">
                  <c:v>-3.8971361177345329E-2</c:v>
                </c:pt>
                <c:pt idx="16">
                  <c:v>-3.2817988359869751E-2</c:v>
                </c:pt>
                <c:pt idx="17">
                  <c:v>-1.1281183498705228E-2</c:v>
                </c:pt>
                <c:pt idx="18">
                  <c:v>-4.1022485449837189E-3</c:v>
                </c:pt>
                <c:pt idx="19">
                  <c:v>-1.0255621362459297E-3</c:v>
                </c:pt>
                <c:pt idx="20">
                  <c:v>-5.1278106812296487E-4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99-4FF6-A2F0-0B6095CD6FFD}"/>
            </c:ext>
          </c:extLst>
        </c:ser>
        <c:ser>
          <c:idx val="3"/>
          <c:order val="2"/>
          <c:tx>
            <c:strRef>
              <c:f>'D16'!$J$6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'D16'!$A$10:$A$30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'D16'!$J$10:$J$30</c:f>
              <c:numCache>
                <c:formatCode>0.00</c:formatCode>
                <c:ptCount val="21"/>
                <c:pt idx="0">
                  <c:v>2.1239391841653203</c:v>
                </c:pt>
                <c:pt idx="1">
                  <c:v>2.5141655770068971</c:v>
                </c:pt>
                <c:pt idx="2">
                  <c:v>2.5326256954593238</c:v>
                </c:pt>
                <c:pt idx="3">
                  <c:v>2.2485449837192011</c:v>
                </c:pt>
                <c:pt idx="4">
                  <c:v>1.9613875855703407</c:v>
                </c:pt>
                <c:pt idx="5">
                  <c:v>1.8613952772863627</c:v>
                </c:pt>
                <c:pt idx="6">
                  <c:v>2.2003435633156423</c:v>
                </c:pt>
                <c:pt idx="7">
                  <c:v>2.8218342178806757</c:v>
                </c:pt>
                <c:pt idx="8">
                  <c:v>3.6207471220162555</c:v>
                </c:pt>
                <c:pt idx="9">
                  <c:v>4.021229136220291</c:v>
                </c:pt>
                <c:pt idx="10">
                  <c:v>3.5510088967515321</c:v>
                </c:pt>
                <c:pt idx="11">
                  <c:v>3.3961490141783965</c:v>
                </c:pt>
                <c:pt idx="12">
                  <c:v>2.8408071174012255</c:v>
                </c:pt>
                <c:pt idx="13">
                  <c:v>2.321359895392662</c:v>
                </c:pt>
                <c:pt idx="14">
                  <c:v>2.4054559905648287</c:v>
                </c:pt>
                <c:pt idx="15">
                  <c:v>2.2562366997410455</c:v>
                </c:pt>
                <c:pt idx="16">
                  <c:v>1.533728174755788</c:v>
                </c:pt>
                <c:pt idx="17">
                  <c:v>1.287080480988642</c:v>
                </c:pt>
                <c:pt idx="18">
                  <c:v>0.62456734097377131</c:v>
                </c:pt>
                <c:pt idx="19">
                  <c:v>0.15639822577750429</c:v>
                </c:pt>
                <c:pt idx="20">
                  <c:v>2.717739661051714E-2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99-4FF6-A2F0-0B6095CD6FFD}"/>
            </c:ext>
          </c:extLst>
        </c:ser>
        <c:ser>
          <c:idx val="4"/>
          <c:order val="3"/>
          <c:tx>
            <c:strRef>
              <c:f>'D16'!$M$6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'D16'!$A$10:$A$30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'D16'!$M$10:$M$30</c:f>
              <c:numCache>
                <c:formatCode>0.00</c:formatCode>
                <c:ptCount val="21"/>
                <c:pt idx="0">
                  <c:v>0.2620311258108351</c:v>
                </c:pt>
                <c:pt idx="1">
                  <c:v>0.29946414378381148</c:v>
                </c:pt>
                <c:pt idx="2">
                  <c:v>0.27126118503704844</c:v>
                </c:pt>
                <c:pt idx="3">
                  <c:v>0.2610055636745891</c:v>
                </c:pt>
                <c:pt idx="4">
                  <c:v>0.32459041612183676</c:v>
                </c:pt>
                <c:pt idx="5">
                  <c:v>0.56252083173089251</c:v>
                </c:pt>
                <c:pt idx="6">
                  <c:v>0.77635053713816893</c:v>
                </c:pt>
                <c:pt idx="7">
                  <c:v>0.80198959054431707</c:v>
                </c:pt>
                <c:pt idx="8">
                  <c:v>0.74814757839140578</c:v>
                </c:pt>
                <c:pt idx="9">
                  <c:v>0.57892982591082742</c:v>
                </c:pt>
                <c:pt idx="10">
                  <c:v>0.44611952926697951</c:v>
                </c:pt>
                <c:pt idx="11">
                  <c:v>0.29690023844319668</c:v>
                </c:pt>
                <c:pt idx="12">
                  <c:v>0.21280414327103045</c:v>
                </c:pt>
                <c:pt idx="13">
                  <c:v>0.16152603645873392</c:v>
                </c:pt>
                <c:pt idx="14">
                  <c:v>9.9992308283978149E-2</c:v>
                </c:pt>
                <c:pt idx="15">
                  <c:v>7.0763787400969155E-2</c:v>
                </c:pt>
                <c:pt idx="16">
                  <c:v>4.1535266517960155E-2</c:v>
                </c:pt>
                <c:pt idx="17">
                  <c:v>1.8460118452426736E-2</c:v>
                </c:pt>
                <c:pt idx="18">
                  <c:v>7.6917160218444736E-3</c:v>
                </c:pt>
                <c:pt idx="19">
                  <c:v>3.5894674768607547E-3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99-4FF6-A2F0-0B6095CD6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none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'D17'!$I$1</c:f>
          <c:strCache>
            <c:ptCount val="1"/>
            <c:pt idx="0">
              <c:v>17. VILLAVERDE 01.01.22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'D17'!$I$6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'D17'!$A$10:$A$30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'D17'!$I$10:$I$30</c:f>
              <c:numCache>
                <c:formatCode>0.00</c:formatCode>
                <c:ptCount val="21"/>
                <c:pt idx="0">
                  <c:v>-1.588787476922277</c:v>
                </c:pt>
                <c:pt idx="1">
                  <c:v>-1.9508802038640558</c:v>
                </c:pt>
                <c:pt idx="2">
                  <c:v>-2.4059339002002238</c:v>
                </c:pt>
                <c:pt idx="3">
                  <c:v>-2.3461268429674704</c:v>
                </c:pt>
                <c:pt idx="4">
                  <c:v>-2.091296773019216</c:v>
                </c:pt>
                <c:pt idx="5">
                  <c:v>-2.0366903294588763</c:v>
                </c:pt>
                <c:pt idx="6">
                  <c:v>-1.9612814312088827</c:v>
                </c:pt>
                <c:pt idx="7">
                  <c:v>-1.9983358036248278</c:v>
                </c:pt>
                <c:pt idx="8">
                  <c:v>-2.4371375822347039</c:v>
                </c:pt>
                <c:pt idx="9">
                  <c:v>-3.2445328548768755</c:v>
                </c:pt>
                <c:pt idx="10">
                  <c:v>-3.1886262578984317</c:v>
                </c:pt>
                <c:pt idx="11">
                  <c:v>-3.1983774085342072</c:v>
                </c:pt>
                <c:pt idx="12">
                  <c:v>-2.3513274566398836</c:v>
                </c:pt>
                <c:pt idx="13">
                  <c:v>-1.5848870166679667</c:v>
                </c:pt>
                <c:pt idx="14">
                  <c:v>-1.3099045687391113</c:v>
                </c:pt>
                <c:pt idx="15">
                  <c:v>-1.2930025743037679</c:v>
                </c:pt>
                <c:pt idx="16">
                  <c:v>-1.0089190524481888</c:v>
                </c:pt>
                <c:pt idx="17">
                  <c:v>-0.83469849442234179</c:v>
                </c:pt>
                <c:pt idx="18">
                  <c:v>-0.30098551629092229</c:v>
                </c:pt>
                <c:pt idx="19">
                  <c:v>-4.4855292924565096E-2</c:v>
                </c:pt>
                <c:pt idx="20">
                  <c:v>-6.5007670905166811E-3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99-4FF6-A2F0-0B6095CD6FFD}"/>
            </c:ext>
          </c:extLst>
        </c:ser>
        <c:ser>
          <c:idx val="1"/>
          <c:order val="1"/>
          <c:tx>
            <c:strRef>
              <c:f>'D17'!$L$6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'D17'!$A$10:$A$30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'D17'!$L$10:$L$30</c:f>
              <c:numCache>
                <c:formatCode>0.00</c:formatCode>
                <c:ptCount val="21"/>
                <c:pt idx="0">
                  <c:v>-0.62927425436201467</c:v>
                </c:pt>
                <c:pt idx="1">
                  <c:v>-0.52656213433185117</c:v>
                </c:pt>
                <c:pt idx="2">
                  <c:v>-0.43425124164651424</c:v>
                </c:pt>
                <c:pt idx="3">
                  <c:v>-0.42645032113789422</c:v>
                </c:pt>
                <c:pt idx="4">
                  <c:v>-0.76579036326286509</c:v>
                </c:pt>
                <c:pt idx="5">
                  <c:v>-1.1688379228748993</c:v>
                </c:pt>
                <c:pt idx="6">
                  <c:v>-1.3177054892477313</c:v>
                </c:pt>
                <c:pt idx="7">
                  <c:v>-1.3385079439373846</c:v>
                </c:pt>
                <c:pt idx="8">
                  <c:v>-1.2624489689783394</c:v>
                </c:pt>
                <c:pt idx="9">
                  <c:v>-0.99656759497620717</c:v>
                </c:pt>
                <c:pt idx="10">
                  <c:v>-0.74043737160985001</c:v>
                </c:pt>
                <c:pt idx="11">
                  <c:v>-0.46220454013573603</c:v>
                </c:pt>
                <c:pt idx="12">
                  <c:v>-0.31398705047195569</c:v>
                </c:pt>
                <c:pt idx="13">
                  <c:v>-0.14951764308188364</c:v>
                </c:pt>
                <c:pt idx="14">
                  <c:v>-6.6957901032321812E-2</c:v>
                </c:pt>
                <c:pt idx="15">
                  <c:v>-2.9253451907325062E-2</c:v>
                </c:pt>
                <c:pt idx="16">
                  <c:v>-1.755207114439504E-2</c:v>
                </c:pt>
                <c:pt idx="17">
                  <c:v>-1.0401227344826691E-2</c:v>
                </c:pt>
                <c:pt idx="18">
                  <c:v>-3.9004602543100085E-3</c:v>
                </c:pt>
                <c:pt idx="19">
                  <c:v>0</c:v>
                </c:pt>
                <c:pt idx="20">
                  <c:v>-6.5007670905166816E-4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99-4FF6-A2F0-0B6095CD6FFD}"/>
            </c:ext>
          </c:extLst>
        </c:ser>
        <c:ser>
          <c:idx val="3"/>
          <c:order val="2"/>
          <c:tx>
            <c:strRef>
              <c:f>'D17'!$J$6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'D17'!$A$10:$A$30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'D17'!$J$10:$J$30</c:f>
              <c:numCache>
                <c:formatCode>0.00</c:formatCode>
                <c:ptCount val="21"/>
                <c:pt idx="0">
                  <c:v>1.5159788855084899</c:v>
                </c:pt>
                <c:pt idx="1">
                  <c:v>1.7864107964739842</c:v>
                </c:pt>
                <c:pt idx="2">
                  <c:v>2.2265127285019632</c:v>
                </c:pt>
                <c:pt idx="3">
                  <c:v>2.1693059781054163</c:v>
                </c:pt>
                <c:pt idx="4">
                  <c:v>2.0873963127649064</c:v>
                </c:pt>
                <c:pt idx="5">
                  <c:v>1.9703825051356059</c:v>
                </c:pt>
                <c:pt idx="6">
                  <c:v>2.0672439347843046</c:v>
                </c:pt>
                <c:pt idx="7">
                  <c:v>2.0906466963101646</c:v>
                </c:pt>
                <c:pt idx="8">
                  <c:v>2.7862287749954495</c:v>
                </c:pt>
                <c:pt idx="9">
                  <c:v>3.4337051772109106</c:v>
                </c:pt>
                <c:pt idx="10">
                  <c:v>3.5318667602777123</c:v>
                </c:pt>
                <c:pt idx="11">
                  <c:v>3.364797046051434</c:v>
                </c:pt>
                <c:pt idx="12">
                  <c:v>2.6380112853316691</c:v>
                </c:pt>
                <c:pt idx="13">
                  <c:v>1.8800218425774242</c:v>
                </c:pt>
                <c:pt idx="14">
                  <c:v>1.8163143250903606</c:v>
                </c:pt>
                <c:pt idx="15">
                  <c:v>1.9001742205580259</c:v>
                </c:pt>
                <c:pt idx="16">
                  <c:v>1.6713472189718388</c:v>
                </c:pt>
                <c:pt idx="17">
                  <c:v>1.4938762774007333</c:v>
                </c:pt>
                <c:pt idx="18">
                  <c:v>0.6377252515796864</c:v>
                </c:pt>
                <c:pt idx="19">
                  <c:v>0.15211794991809033</c:v>
                </c:pt>
                <c:pt idx="20">
                  <c:v>9.7511506357750213E-3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99-4FF6-A2F0-0B6095CD6FFD}"/>
            </c:ext>
          </c:extLst>
        </c:ser>
        <c:ser>
          <c:idx val="4"/>
          <c:order val="3"/>
          <c:tx>
            <c:strRef>
              <c:f>'D17'!$M$6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'D17'!$A$10:$A$30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'D17'!$M$10:$M$30</c:f>
              <c:numCache>
                <c:formatCode>0.00</c:formatCode>
                <c:ptCount val="21"/>
                <c:pt idx="0">
                  <c:v>0.58506903814650124</c:v>
                </c:pt>
                <c:pt idx="1">
                  <c:v>0.56621681358400289</c:v>
                </c:pt>
                <c:pt idx="2">
                  <c:v>0.41539901708401594</c:v>
                </c:pt>
                <c:pt idx="3">
                  <c:v>0.43425124164651424</c:v>
                </c:pt>
                <c:pt idx="4">
                  <c:v>0.8047949658059651</c:v>
                </c:pt>
                <c:pt idx="5">
                  <c:v>1.2832514236679928</c:v>
                </c:pt>
                <c:pt idx="6">
                  <c:v>1.3729620095171229</c:v>
                </c:pt>
                <c:pt idx="7">
                  <c:v>1.3060041084848013</c:v>
                </c:pt>
                <c:pt idx="8">
                  <c:v>1.146085238058091</c:v>
                </c:pt>
                <c:pt idx="9">
                  <c:v>0.91530800634474863</c:v>
                </c:pt>
                <c:pt idx="10">
                  <c:v>0.74563798528226333</c:v>
                </c:pt>
                <c:pt idx="11">
                  <c:v>0.52461190420469617</c:v>
                </c:pt>
                <c:pt idx="12">
                  <c:v>0.36729334061419244</c:v>
                </c:pt>
                <c:pt idx="13">
                  <c:v>0.21387523727799881</c:v>
                </c:pt>
                <c:pt idx="14">
                  <c:v>0.12741503497412696</c:v>
                </c:pt>
                <c:pt idx="15">
                  <c:v>6.045713394180513E-2</c:v>
                </c:pt>
                <c:pt idx="16">
                  <c:v>3.2503835452583403E-2</c:v>
                </c:pt>
                <c:pt idx="17">
                  <c:v>1.4951764308188367E-2</c:v>
                </c:pt>
                <c:pt idx="18">
                  <c:v>9.7511506357750213E-3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99-4FF6-A2F0-0B6095CD6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none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MM!$J$1</c:f>
          <c:strCache>
            <c:ptCount val="1"/>
            <c:pt idx="0">
              <c:v>CIUDAD DE MADRID 01.01.22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v>Españoles</c:v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MM!$A$10:$A$30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MM!$I$10:$I$30</c:f>
              <c:numCache>
                <c:formatCode>0.00</c:formatCode>
                <c:ptCount val="21"/>
                <c:pt idx="0">
                  <c:v>-1.6597462398608673</c:v>
                </c:pt>
                <c:pt idx="1">
                  <c:v>-1.8777495727408511</c:v>
                </c:pt>
                <c:pt idx="2">
                  <c:v>-2.038643030419756</c:v>
                </c:pt>
                <c:pt idx="3">
                  <c:v>-2.0074258050834177</c:v>
                </c:pt>
                <c:pt idx="4">
                  <c:v>-1.9940078748949916</c:v>
                </c:pt>
                <c:pt idx="5">
                  <c:v>-2.238451528259652</c:v>
                </c:pt>
                <c:pt idx="6">
                  <c:v>-2.3884219996853937</c:v>
                </c:pt>
                <c:pt idx="7">
                  <c:v>-2.535501987283697</c:v>
                </c:pt>
                <c:pt idx="8">
                  <c:v>-2.9402001492706704</c:v>
                </c:pt>
                <c:pt idx="9">
                  <c:v>-3.2622608999384481</c:v>
                </c:pt>
                <c:pt idx="10">
                  <c:v>-3.1252823926634048</c:v>
                </c:pt>
                <c:pt idx="11">
                  <c:v>-3.0232939527731451</c:v>
                </c:pt>
                <c:pt idx="12">
                  <c:v>-2.6012833139670914</c:v>
                </c:pt>
                <c:pt idx="13">
                  <c:v>-1.9870098614180347</c:v>
                </c:pt>
                <c:pt idx="14">
                  <c:v>-1.7503248751691312</c:v>
                </c:pt>
                <c:pt idx="15">
                  <c:v>-1.5419970565746792</c:v>
                </c:pt>
                <c:pt idx="16">
                  <c:v>-1.1045299358282163</c:v>
                </c:pt>
                <c:pt idx="17">
                  <c:v>-0.83820988381167805</c:v>
                </c:pt>
                <c:pt idx="18">
                  <c:v>-0.35011365686670948</c:v>
                </c:pt>
                <c:pt idx="19">
                  <c:v>-7.2292521831520087E-2</c:v>
                </c:pt>
                <c:pt idx="20">
                  <c:v>-8.9148606467320656E-3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99-4FF6-A2F0-0B6095CD6FFD}"/>
            </c:ext>
          </c:extLst>
        </c:ser>
        <c:ser>
          <c:idx val="3"/>
          <c:order val="1"/>
          <c:tx>
            <c:v>Extranjeros</c:v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MM!$A$10:$A$30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MM!$L$10:$L$30</c:f>
              <c:numCache>
                <c:formatCode>0.00</c:formatCode>
                <c:ptCount val="21"/>
                <c:pt idx="0">
                  <c:v>-0.32385589325534508</c:v>
                </c:pt>
                <c:pt idx="1">
                  <c:v>-0.30882537735266369</c:v>
                </c:pt>
                <c:pt idx="2">
                  <c:v>-0.27858178867398903</c:v>
                </c:pt>
                <c:pt idx="3">
                  <c:v>-0.2974459989162207</c:v>
                </c:pt>
                <c:pt idx="4">
                  <c:v>-0.57000341077091643</c:v>
                </c:pt>
                <c:pt idx="5">
                  <c:v>-0.91089794553537384</c:v>
                </c:pt>
                <c:pt idx="6">
                  <c:v>-0.99949888138275889</c:v>
                </c:pt>
                <c:pt idx="7">
                  <c:v>-0.91482291831158014</c:v>
                </c:pt>
                <c:pt idx="8">
                  <c:v>-0.8194978042972062</c:v>
                </c:pt>
                <c:pt idx="9">
                  <c:v>-0.63998354554048553</c:v>
                </c:pt>
                <c:pt idx="10">
                  <c:v>-0.48611852748408946</c:v>
                </c:pt>
                <c:pt idx="11">
                  <c:v>-0.32994112236574236</c:v>
                </c:pt>
                <c:pt idx="12">
                  <c:v>-0.20814526172114012</c:v>
                </c:pt>
                <c:pt idx="13">
                  <c:v>-0.12292162803002574</c:v>
                </c:pt>
                <c:pt idx="14">
                  <c:v>-6.7850304580930054E-2</c:v>
                </c:pt>
                <c:pt idx="15">
                  <c:v>-3.693734070011169E-2</c:v>
                </c:pt>
                <c:pt idx="16">
                  <c:v>-2.3123870619509792E-2</c:v>
                </c:pt>
                <c:pt idx="17">
                  <c:v>-9.6755142855317281E-3</c:v>
                </c:pt>
                <c:pt idx="18">
                  <c:v>-3.6511374662383887E-3</c:v>
                </c:pt>
                <c:pt idx="19">
                  <c:v>-9.1278436655959716E-4</c:v>
                </c:pt>
                <c:pt idx="20">
                  <c:v>-1.8255687331191942E-4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99-4FF6-A2F0-0B6095CD6FFD}"/>
            </c:ext>
          </c:extLst>
        </c:ser>
        <c:ser>
          <c:idx val="1"/>
          <c:order val="2"/>
          <c:tx>
            <c:v>Españolas</c:v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MM!$A$10:$A$30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MM!$J$10:$J$30</c:f>
              <c:numCache>
                <c:formatCode>0.00</c:formatCode>
                <c:ptCount val="21"/>
                <c:pt idx="0">
                  <c:v>1.5789648234203431</c:v>
                </c:pt>
                <c:pt idx="1">
                  <c:v>1.7973941223380547</c:v>
                </c:pt>
                <c:pt idx="2">
                  <c:v>1.9402144495590794</c:v>
                </c:pt>
                <c:pt idx="3">
                  <c:v>1.9403361541412874</c:v>
                </c:pt>
                <c:pt idx="4">
                  <c:v>1.9365937382383929</c:v>
                </c:pt>
                <c:pt idx="5">
                  <c:v>2.2327314128958786</c:v>
                </c:pt>
                <c:pt idx="6">
                  <c:v>2.3770426212489504</c:v>
                </c:pt>
                <c:pt idx="7">
                  <c:v>2.5836665756924915</c:v>
                </c:pt>
                <c:pt idx="8">
                  <c:v>3.0776654748745456</c:v>
                </c:pt>
                <c:pt idx="9">
                  <c:v>3.4869884109854206</c:v>
                </c:pt>
                <c:pt idx="10">
                  <c:v>3.4283268023611901</c:v>
                </c:pt>
                <c:pt idx="11">
                  <c:v>3.4961771069421208</c:v>
                </c:pt>
                <c:pt idx="12">
                  <c:v>3.1071179837688683</c:v>
                </c:pt>
                <c:pt idx="13">
                  <c:v>2.5740214875525118</c:v>
                </c:pt>
                <c:pt idx="14">
                  <c:v>2.4263938293342728</c:v>
                </c:pt>
                <c:pt idx="15">
                  <c:v>2.3110787376922439</c:v>
                </c:pt>
                <c:pt idx="16">
                  <c:v>1.8341793323104063</c:v>
                </c:pt>
                <c:pt idx="17">
                  <c:v>1.6336101808317109</c:v>
                </c:pt>
                <c:pt idx="18">
                  <c:v>0.86258122639881929</c:v>
                </c:pt>
                <c:pt idx="19">
                  <c:v>0.25095484851278521</c:v>
                </c:pt>
                <c:pt idx="20">
                  <c:v>4.0588478166350084E-2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99-4FF6-A2F0-0B6095CD6FFD}"/>
            </c:ext>
          </c:extLst>
        </c:ser>
        <c:ser>
          <c:idx val="4"/>
          <c:order val="3"/>
          <c:tx>
            <c:v>Extranjeras</c:v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MM!$A$10:$A$30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MM!$M$10:$M$30</c:f>
              <c:numCache>
                <c:formatCode>0.00</c:formatCode>
                <c:ptCount val="21"/>
                <c:pt idx="0">
                  <c:v>0.30754747923948023</c:v>
                </c:pt>
                <c:pt idx="1">
                  <c:v>0.29595511778417333</c:v>
                </c:pt>
                <c:pt idx="2">
                  <c:v>0.26206039163926031</c:v>
                </c:pt>
                <c:pt idx="3">
                  <c:v>0.28557980215094592</c:v>
                </c:pt>
                <c:pt idx="4">
                  <c:v>0.67083565713019988</c:v>
                </c:pt>
                <c:pt idx="5">
                  <c:v>1.1456356584689502</c:v>
                </c:pt>
                <c:pt idx="6">
                  <c:v>1.1814472317836384</c:v>
                </c:pt>
                <c:pt idx="7">
                  <c:v>1.0325112493066642</c:v>
                </c:pt>
                <c:pt idx="8">
                  <c:v>0.86328102774651494</c:v>
                </c:pt>
                <c:pt idx="9">
                  <c:v>0.67485190834306208</c:v>
                </c:pt>
                <c:pt idx="10">
                  <c:v>0.5449931191271834</c:v>
                </c:pt>
                <c:pt idx="11">
                  <c:v>0.40293344554495814</c:v>
                </c:pt>
                <c:pt idx="12">
                  <c:v>0.28722281401075322</c:v>
                </c:pt>
                <c:pt idx="13">
                  <c:v>0.18967659137108428</c:v>
                </c:pt>
                <c:pt idx="14">
                  <c:v>0.11163352803023872</c:v>
                </c:pt>
                <c:pt idx="15">
                  <c:v>6.2099763071604586E-2</c:v>
                </c:pt>
                <c:pt idx="16">
                  <c:v>3.6876488409007722E-2</c:v>
                </c:pt>
                <c:pt idx="17">
                  <c:v>1.9138045552199549E-2</c:v>
                </c:pt>
                <c:pt idx="18">
                  <c:v>8.0629285712764398E-3</c:v>
                </c:pt>
                <c:pt idx="19">
                  <c:v>1.9776994608791273E-3</c:v>
                </c:pt>
                <c:pt idx="20">
                  <c:v>5.1724447438377167E-4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99-4FF6-A2F0-0B6095CD6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noMultiLvlLbl val="0"/>
      </c:catAx>
      <c:valAx>
        <c:axId val="1042929520"/>
        <c:scaling>
          <c:orientation val="minMax"/>
          <c:max val="5"/>
          <c:min val="-5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0.51102858445211197"/>
              <c:y val="0.856222287925872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none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'D18'!$I$1</c:f>
          <c:strCache>
            <c:ptCount val="1"/>
            <c:pt idx="0">
              <c:v>18. VILLA DE VALLECAS 01.01.22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'D18'!$I$6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'D18'!$A$10:$A$30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'D18'!$I$10:$I$30</c:f>
              <c:numCache>
                <c:formatCode>0.00</c:formatCode>
                <c:ptCount val="21"/>
                <c:pt idx="0">
                  <c:v>-2.3916319011992999</c:v>
                </c:pt>
                <c:pt idx="1">
                  <c:v>-3.0317810080388794</c:v>
                </c:pt>
                <c:pt idx="2">
                  <c:v>-2.6511753485982044</c:v>
                </c:pt>
                <c:pt idx="3">
                  <c:v>-2.1573460376076712</c:v>
                </c:pt>
                <c:pt idx="4">
                  <c:v>-1.8664483482411141</c:v>
                </c:pt>
                <c:pt idx="5">
                  <c:v>-2.0293162162397556</c:v>
                </c:pt>
                <c:pt idx="6">
                  <c:v>-2.6398529834432183</c:v>
                </c:pt>
                <c:pt idx="7">
                  <c:v>-3.183326510882535</c:v>
                </c:pt>
                <c:pt idx="8">
                  <c:v>-4.4000452894606195</c:v>
                </c:pt>
                <c:pt idx="9">
                  <c:v>-4.3321110985307056</c:v>
                </c:pt>
                <c:pt idx="10">
                  <c:v>-3.0073943753973715</c:v>
                </c:pt>
                <c:pt idx="11">
                  <c:v>-2.6050149368124926</c:v>
                </c:pt>
                <c:pt idx="12">
                  <c:v>-2.2296349843664265</c:v>
                </c:pt>
                <c:pt idx="13">
                  <c:v>-1.550293075067281</c:v>
                </c:pt>
                <c:pt idx="14">
                  <c:v>-1.4248761071966696</c:v>
                </c:pt>
                <c:pt idx="15">
                  <c:v>-0.98156196382068861</c:v>
                </c:pt>
                <c:pt idx="16">
                  <c:v>-0.5948596462196365</c:v>
                </c:pt>
                <c:pt idx="17">
                  <c:v>-0.43373368055253136</c:v>
                </c:pt>
                <c:pt idx="18">
                  <c:v>-0.1428359911859742</c:v>
                </c:pt>
                <c:pt idx="19">
                  <c:v>-2.612853497304406E-2</c:v>
                </c:pt>
                <c:pt idx="20">
                  <c:v>-3.4838046630725418E-3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99-4FF6-A2F0-0B6095CD6FFD}"/>
            </c:ext>
          </c:extLst>
        </c:ser>
        <c:ser>
          <c:idx val="1"/>
          <c:order val="1"/>
          <c:tx>
            <c:strRef>
              <c:f>'D18'!$L$6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'D18'!$A$10:$A$30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'D18'!$L$10:$L$30</c:f>
              <c:numCache>
                <c:formatCode>0.00</c:formatCode>
                <c:ptCount val="21"/>
                <c:pt idx="0">
                  <c:v>-0.36492853845684875</c:v>
                </c:pt>
                <c:pt idx="1">
                  <c:v>-0.38670231760105211</c:v>
                </c:pt>
                <c:pt idx="2">
                  <c:v>-0.315284322008065</c:v>
                </c:pt>
                <c:pt idx="3">
                  <c:v>-0.29612339636116602</c:v>
                </c:pt>
                <c:pt idx="4">
                  <c:v>-0.45115270386789413</c:v>
                </c:pt>
                <c:pt idx="5">
                  <c:v>-0.73072802807946557</c:v>
                </c:pt>
                <c:pt idx="6">
                  <c:v>-0.8517902401212365</c:v>
                </c:pt>
                <c:pt idx="7">
                  <c:v>-0.8604997517789178</c:v>
                </c:pt>
                <c:pt idx="8">
                  <c:v>-0.78472700035709009</c:v>
                </c:pt>
                <c:pt idx="9">
                  <c:v>-0.56263445308621551</c:v>
                </c:pt>
                <c:pt idx="10">
                  <c:v>-0.43808843638137213</c:v>
                </c:pt>
                <c:pt idx="11">
                  <c:v>-0.28131722654310776</c:v>
                </c:pt>
                <c:pt idx="12">
                  <c:v>-0.16373881916440944</c:v>
                </c:pt>
                <c:pt idx="13">
                  <c:v>-0.12019126087600268</c:v>
                </c:pt>
                <c:pt idx="14">
                  <c:v>-5.9224679272233204E-2</c:v>
                </c:pt>
                <c:pt idx="15">
                  <c:v>-2.6999486138812197E-2</c:v>
                </c:pt>
                <c:pt idx="16">
                  <c:v>-1.8289974481130844E-2</c:v>
                </c:pt>
                <c:pt idx="17">
                  <c:v>-7.8385604919132199E-3</c:v>
                </c:pt>
                <c:pt idx="18">
                  <c:v>-3.4838046630725418E-3</c:v>
                </c:pt>
                <c:pt idx="19">
                  <c:v>0</c:v>
                </c:pt>
                <c:pt idx="20">
                  <c:v>-8.7095116576813545E-4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99-4FF6-A2F0-0B6095CD6FFD}"/>
            </c:ext>
          </c:extLst>
        </c:ser>
        <c:ser>
          <c:idx val="3"/>
          <c:order val="2"/>
          <c:tx>
            <c:strRef>
              <c:f>'D18'!$J$6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'D18'!$A$10:$A$30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'D18'!$J$10:$J$30</c:f>
              <c:numCache>
                <c:formatCode>0.00</c:formatCode>
                <c:ptCount val="21"/>
                <c:pt idx="0">
                  <c:v>2.3315362707612985</c:v>
                </c:pt>
                <c:pt idx="1">
                  <c:v>2.7469799768326988</c:v>
                </c:pt>
                <c:pt idx="2">
                  <c:v>2.483952724770722</c:v>
                </c:pt>
                <c:pt idx="3">
                  <c:v>1.8647064459095781</c:v>
                </c:pt>
                <c:pt idx="4">
                  <c:v>1.859480738914969</c:v>
                </c:pt>
                <c:pt idx="5">
                  <c:v>2.0632833117047129</c:v>
                </c:pt>
                <c:pt idx="6">
                  <c:v>2.6990776627154518</c:v>
                </c:pt>
                <c:pt idx="7">
                  <c:v>3.3975804976614961</c:v>
                </c:pt>
                <c:pt idx="8">
                  <c:v>4.5481069876412032</c:v>
                </c:pt>
                <c:pt idx="9">
                  <c:v>4.2354355191304425</c:v>
                </c:pt>
                <c:pt idx="10">
                  <c:v>3.1397789525941278</c:v>
                </c:pt>
                <c:pt idx="11">
                  <c:v>2.9664596706062691</c:v>
                </c:pt>
                <c:pt idx="12">
                  <c:v>2.4978879434230121</c:v>
                </c:pt>
                <c:pt idx="13">
                  <c:v>1.9840267556198123</c:v>
                </c:pt>
                <c:pt idx="14">
                  <c:v>1.6765809941036607</c:v>
                </c:pt>
                <c:pt idx="15">
                  <c:v>1.3081686509837394</c:v>
                </c:pt>
                <c:pt idx="16">
                  <c:v>0.96327198933955782</c:v>
                </c:pt>
                <c:pt idx="17">
                  <c:v>0.80998458416436592</c:v>
                </c:pt>
                <c:pt idx="18">
                  <c:v>0.36405758729108056</c:v>
                </c:pt>
                <c:pt idx="19">
                  <c:v>0.10277223756063997</c:v>
                </c:pt>
                <c:pt idx="20">
                  <c:v>1.2193316320753895E-2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99-4FF6-A2F0-0B6095CD6FFD}"/>
            </c:ext>
          </c:extLst>
        </c:ser>
        <c:ser>
          <c:idx val="4"/>
          <c:order val="3"/>
          <c:tx>
            <c:strRef>
              <c:f>'D18'!$M$6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'D18'!$A$10:$A$30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'D18'!$M$10:$M$30</c:f>
              <c:numCache>
                <c:formatCode>0.00</c:formatCode>
                <c:ptCount val="21"/>
                <c:pt idx="0">
                  <c:v>0.33444524765496397</c:v>
                </c:pt>
                <c:pt idx="1">
                  <c:v>0.35883188029647178</c:v>
                </c:pt>
                <c:pt idx="2">
                  <c:v>0.3083167126819199</c:v>
                </c:pt>
                <c:pt idx="3">
                  <c:v>0.26476915439351317</c:v>
                </c:pt>
                <c:pt idx="4">
                  <c:v>0.47641028767517007</c:v>
                </c:pt>
                <c:pt idx="5">
                  <c:v>0.87791877509428051</c:v>
                </c:pt>
                <c:pt idx="6">
                  <c:v>0.99636813363874688</c:v>
                </c:pt>
                <c:pt idx="7">
                  <c:v>0.96849769633416649</c:v>
                </c:pt>
                <c:pt idx="8">
                  <c:v>0.80301697483822088</c:v>
                </c:pt>
                <c:pt idx="9">
                  <c:v>0.61053676720346284</c:v>
                </c:pt>
                <c:pt idx="10">
                  <c:v>0.48686170166438769</c:v>
                </c:pt>
                <c:pt idx="11">
                  <c:v>0.36492853845684875</c:v>
                </c:pt>
                <c:pt idx="12">
                  <c:v>0.2464791799123823</c:v>
                </c:pt>
                <c:pt idx="13">
                  <c:v>0.22035064493933823</c:v>
                </c:pt>
                <c:pt idx="14">
                  <c:v>0.11235270038408947</c:v>
                </c:pt>
                <c:pt idx="15">
                  <c:v>5.1386118780319984E-2</c:v>
                </c:pt>
                <c:pt idx="16">
                  <c:v>3.5708997796493551E-2</c:v>
                </c:pt>
                <c:pt idx="17">
                  <c:v>1.306426748652203E-2</c:v>
                </c:pt>
                <c:pt idx="18">
                  <c:v>6.0966581603769474E-3</c:v>
                </c:pt>
                <c:pt idx="19">
                  <c:v>8.7095116576813545E-4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99-4FF6-A2F0-0B6095CD6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none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'D19'!$I$1</c:f>
          <c:strCache>
            <c:ptCount val="1"/>
            <c:pt idx="0">
              <c:v>19. VICÁLVARO 01.01.22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'D19'!$I$6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'D19'!$A$10:$A$30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'D19'!$I$10:$I$30</c:f>
              <c:numCache>
                <c:formatCode>0.00</c:formatCode>
                <c:ptCount val="21"/>
                <c:pt idx="0">
                  <c:v>-1.8644110528438889</c:v>
                </c:pt>
                <c:pt idx="1">
                  <c:v>-2.1959459459459461</c:v>
                </c:pt>
                <c:pt idx="2">
                  <c:v>-3.125</c:v>
                </c:pt>
                <c:pt idx="3">
                  <c:v>-2.7127874142799513</c:v>
                </c:pt>
                <c:pt idx="4">
                  <c:v>-2.4089854780153286</c:v>
                </c:pt>
                <c:pt idx="5">
                  <c:v>-2.1190500201694231</c:v>
                </c:pt>
                <c:pt idx="6">
                  <c:v>-2.4039431222267043</c:v>
                </c:pt>
                <c:pt idx="7">
                  <c:v>-2.4417607906413874</c:v>
                </c:pt>
                <c:pt idx="8">
                  <c:v>-2.8199374747882211</c:v>
                </c:pt>
                <c:pt idx="9">
                  <c:v>-4.3351653892698669</c:v>
                </c:pt>
                <c:pt idx="10">
                  <c:v>-4.106998789834611</c:v>
                </c:pt>
                <c:pt idx="11">
                  <c:v>-3.5750302541347319</c:v>
                </c:pt>
                <c:pt idx="12">
                  <c:v>-2.396379588543768</c:v>
                </c:pt>
                <c:pt idx="13">
                  <c:v>-1.347569584509883</c:v>
                </c:pt>
                <c:pt idx="14">
                  <c:v>-1.097972972972973</c:v>
                </c:pt>
                <c:pt idx="15">
                  <c:v>-1.0891488503428801</c:v>
                </c:pt>
                <c:pt idx="16">
                  <c:v>-1.0437676482452602</c:v>
                </c:pt>
                <c:pt idx="17">
                  <c:v>-0.65676684146833397</c:v>
                </c:pt>
                <c:pt idx="18">
                  <c:v>-0.21051835417507059</c:v>
                </c:pt>
                <c:pt idx="19">
                  <c:v>-3.6557079467527225E-2</c:v>
                </c:pt>
                <c:pt idx="20">
                  <c:v>-2.5211778943122227E-3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99-4FF6-A2F0-0B6095CD6FFD}"/>
            </c:ext>
          </c:extLst>
        </c:ser>
        <c:ser>
          <c:idx val="1"/>
          <c:order val="1"/>
          <c:tx>
            <c:strRef>
              <c:f>'D19'!$L$6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'D19'!$A$10:$A$30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'D19'!$L$10:$L$30</c:f>
              <c:numCache>
                <c:formatCode>0.00</c:formatCode>
                <c:ptCount val="21"/>
                <c:pt idx="0">
                  <c:v>-0.31262605889471562</c:v>
                </c:pt>
                <c:pt idx="1">
                  <c:v>-0.34918313836224285</c:v>
                </c:pt>
                <c:pt idx="2">
                  <c:v>-0.28237192416296897</c:v>
                </c:pt>
                <c:pt idx="3">
                  <c:v>-0.27606897942718839</c:v>
                </c:pt>
                <c:pt idx="4">
                  <c:v>-0.5155808793868496</c:v>
                </c:pt>
                <c:pt idx="5">
                  <c:v>-0.72105687777329563</c:v>
                </c:pt>
                <c:pt idx="6">
                  <c:v>-0.76265631302944736</c:v>
                </c:pt>
                <c:pt idx="7">
                  <c:v>-0.7424868898749496</c:v>
                </c:pt>
                <c:pt idx="8">
                  <c:v>-0.7513110125050424</c:v>
                </c:pt>
                <c:pt idx="9">
                  <c:v>-0.611385639370714</c:v>
                </c:pt>
                <c:pt idx="10">
                  <c:v>-0.47524203307785395</c:v>
                </c:pt>
                <c:pt idx="11">
                  <c:v>-0.27859015732150061</c:v>
                </c:pt>
                <c:pt idx="12">
                  <c:v>-0.18404598628479224</c:v>
                </c:pt>
                <c:pt idx="13">
                  <c:v>-0.10967123840258169</c:v>
                </c:pt>
                <c:pt idx="14">
                  <c:v>-4.9162968939088343E-2</c:v>
                </c:pt>
                <c:pt idx="15">
                  <c:v>-1.8908834207341671E-2</c:v>
                </c:pt>
                <c:pt idx="16">
                  <c:v>-1.3866478418717224E-2</c:v>
                </c:pt>
                <c:pt idx="17">
                  <c:v>-3.7817668414683336E-3</c:v>
                </c:pt>
                <c:pt idx="18">
                  <c:v>-3.7817668414683336E-3</c:v>
                </c:pt>
                <c:pt idx="19">
                  <c:v>-1.2605889471561113E-3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99-4FF6-A2F0-0B6095CD6FFD}"/>
            </c:ext>
          </c:extLst>
        </c:ser>
        <c:ser>
          <c:idx val="3"/>
          <c:order val="2"/>
          <c:tx>
            <c:strRef>
              <c:f>'D19'!$J$6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'D19'!$A$10:$A$30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'D19'!$J$10:$J$30</c:f>
              <c:numCache>
                <c:formatCode>0.00</c:formatCode>
                <c:ptCount val="21"/>
                <c:pt idx="0">
                  <c:v>1.6677591770875351</c:v>
                </c:pt>
                <c:pt idx="1">
                  <c:v>2.1303953206938284</c:v>
                </c:pt>
                <c:pt idx="2">
                  <c:v>2.8703610326744657</c:v>
                </c:pt>
                <c:pt idx="3">
                  <c:v>2.8552339653085923</c:v>
                </c:pt>
                <c:pt idx="4">
                  <c:v>2.2766236385639371</c:v>
                </c:pt>
                <c:pt idx="5">
                  <c:v>2.14930415490117</c:v>
                </c:pt>
                <c:pt idx="6">
                  <c:v>2.3421742638160548</c:v>
                </c:pt>
                <c:pt idx="7">
                  <c:v>2.4077248890681724</c:v>
                </c:pt>
                <c:pt idx="8">
                  <c:v>3.0481040742234771</c:v>
                </c:pt>
                <c:pt idx="9">
                  <c:v>4.7398144413069785</c:v>
                </c:pt>
                <c:pt idx="10">
                  <c:v>4.3918918918918921</c:v>
                </c:pt>
                <c:pt idx="11">
                  <c:v>3.6783985478015326</c:v>
                </c:pt>
                <c:pt idx="12">
                  <c:v>2.5552137958854377</c:v>
                </c:pt>
                <c:pt idx="13">
                  <c:v>1.5555667607906414</c:v>
                </c:pt>
                <c:pt idx="14">
                  <c:v>1.4433743444937475</c:v>
                </c:pt>
                <c:pt idx="15">
                  <c:v>1.7043162565550625</c:v>
                </c:pt>
                <c:pt idx="16">
                  <c:v>1.3853872529245663</c:v>
                </c:pt>
                <c:pt idx="17">
                  <c:v>1.0122529245663574</c:v>
                </c:pt>
                <c:pt idx="18">
                  <c:v>0.38321903993545786</c:v>
                </c:pt>
                <c:pt idx="19">
                  <c:v>8.4459459459459457E-2</c:v>
                </c:pt>
                <c:pt idx="20">
                  <c:v>6.3029447357805567E-3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99-4FF6-A2F0-0B6095CD6FFD}"/>
            </c:ext>
          </c:extLst>
        </c:ser>
        <c:ser>
          <c:idx val="4"/>
          <c:order val="3"/>
          <c:tx>
            <c:strRef>
              <c:f>'D19'!$M$6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'D19'!$A$10:$A$30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'D19'!$M$10:$M$30</c:f>
              <c:numCache>
                <c:formatCode>0.00</c:formatCode>
                <c:ptCount val="21"/>
                <c:pt idx="0">
                  <c:v>0.30380193626462282</c:v>
                </c:pt>
                <c:pt idx="1">
                  <c:v>0.29497781363453007</c:v>
                </c:pt>
                <c:pt idx="2">
                  <c:v>0.31262605889471562</c:v>
                </c:pt>
                <c:pt idx="3">
                  <c:v>0.26724485679709559</c:v>
                </c:pt>
                <c:pt idx="4">
                  <c:v>0.50423557886244452</c:v>
                </c:pt>
                <c:pt idx="5">
                  <c:v>0.7071903993545785</c:v>
                </c:pt>
                <c:pt idx="6">
                  <c:v>0.83577047196450183</c:v>
                </c:pt>
                <c:pt idx="7">
                  <c:v>0.84081282775312627</c:v>
                </c:pt>
                <c:pt idx="8">
                  <c:v>0.75761395724082292</c:v>
                </c:pt>
                <c:pt idx="9">
                  <c:v>0.56222267043162566</c:v>
                </c:pt>
                <c:pt idx="10">
                  <c:v>0.51936264622831785</c:v>
                </c:pt>
                <c:pt idx="11">
                  <c:v>0.34918313836224285</c:v>
                </c:pt>
                <c:pt idx="12">
                  <c:v>0.24329366680112949</c:v>
                </c:pt>
                <c:pt idx="13">
                  <c:v>0.17900363049616783</c:v>
                </c:pt>
                <c:pt idx="14">
                  <c:v>7.9417103670835015E-2</c:v>
                </c:pt>
                <c:pt idx="15">
                  <c:v>5.7987091569181123E-2</c:v>
                </c:pt>
                <c:pt idx="16">
                  <c:v>3.0254134731746669E-2</c:v>
                </c:pt>
                <c:pt idx="17">
                  <c:v>8.8241226300927803E-3</c:v>
                </c:pt>
                <c:pt idx="18">
                  <c:v>5.0423557886244454E-3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99-4FF6-A2F0-0B6095CD6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none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'D20'!$I$1</c:f>
          <c:strCache>
            <c:ptCount val="1"/>
            <c:pt idx="0">
              <c:v>20. SAN BLAS - CANILLEJAS 01.01.22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'D20'!$I$6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'D20'!$A$10:$A$30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'D20'!$I$10:$I$30</c:f>
              <c:numCache>
                <c:formatCode>0.00</c:formatCode>
                <c:ptCount val="21"/>
                <c:pt idx="0">
                  <c:v>-1.5007903868802075</c:v>
                </c:pt>
                <c:pt idx="1">
                  <c:v>-1.8541027691881373</c:v>
                </c:pt>
                <c:pt idx="2">
                  <c:v>-2.2363855072646315</c:v>
                </c:pt>
                <c:pt idx="3">
                  <c:v>-2.7175453291599228</c:v>
                </c:pt>
                <c:pt idx="4">
                  <c:v>-2.4410673686729689</c:v>
                </c:pt>
                <c:pt idx="5">
                  <c:v>-2.1620702468148352</c:v>
                </c:pt>
                <c:pt idx="6">
                  <c:v>-2.1343594717318606</c:v>
                </c:pt>
                <c:pt idx="7">
                  <c:v>-2.2275684424655036</c:v>
                </c:pt>
                <c:pt idx="8">
                  <c:v>-2.6255959391118697</c:v>
                </c:pt>
                <c:pt idx="9">
                  <c:v>-3.2415308943652659</c:v>
                </c:pt>
                <c:pt idx="10">
                  <c:v>-3.9028107542998938</c:v>
                </c:pt>
                <c:pt idx="11">
                  <c:v>-3.7856697505400452</c:v>
                </c:pt>
                <c:pt idx="12">
                  <c:v>-2.9965424510180561</c:v>
                </c:pt>
                <c:pt idx="13">
                  <c:v>-1.951720272321344</c:v>
                </c:pt>
                <c:pt idx="14">
                  <c:v>-1.5203138875068489</c:v>
                </c:pt>
                <c:pt idx="15">
                  <c:v>-1.2129762002229458</c:v>
                </c:pt>
                <c:pt idx="16">
                  <c:v>-0.86848088271414448</c:v>
                </c:pt>
                <c:pt idx="17">
                  <c:v>-0.79857415466391235</c:v>
                </c:pt>
                <c:pt idx="18">
                  <c:v>-0.36149965676426316</c:v>
                </c:pt>
                <c:pt idx="19">
                  <c:v>-5.2902388794770223E-2</c:v>
                </c:pt>
                <c:pt idx="20">
                  <c:v>-5.0383227423590679E-3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99-4FF6-A2F0-0B6095CD6FFD}"/>
            </c:ext>
          </c:extLst>
        </c:ser>
        <c:ser>
          <c:idx val="1"/>
          <c:order val="1"/>
          <c:tx>
            <c:strRef>
              <c:f>'D20'!$L$6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'D20'!$A$10:$A$30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'D20'!$L$10:$L$30</c:f>
              <c:numCache>
                <c:formatCode>0.00</c:formatCode>
                <c:ptCount val="21"/>
                <c:pt idx="0">
                  <c:v>-0.36149965676426316</c:v>
                </c:pt>
                <c:pt idx="1">
                  <c:v>-0.32497181688215993</c:v>
                </c:pt>
                <c:pt idx="2">
                  <c:v>-0.30859726796949294</c:v>
                </c:pt>
                <c:pt idx="3">
                  <c:v>-0.30859726796949294</c:v>
                </c:pt>
                <c:pt idx="4">
                  <c:v>-0.53406221069006132</c:v>
                </c:pt>
                <c:pt idx="5">
                  <c:v>-0.71607161975778266</c:v>
                </c:pt>
                <c:pt idx="6">
                  <c:v>-0.85903402757222125</c:v>
                </c:pt>
                <c:pt idx="7">
                  <c:v>-0.81054017117701516</c:v>
                </c:pt>
                <c:pt idx="8">
                  <c:v>-0.75889736306783473</c:v>
                </c:pt>
                <c:pt idx="9">
                  <c:v>-0.59326250291278027</c:v>
                </c:pt>
                <c:pt idx="10">
                  <c:v>-0.43392554618567475</c:v>
                </c:pt>
                <c:pt idx="11">
                  <c:v>-0.29348229974241574</c:v>
                </c:pt>
                <c:pt idx="12">
                  <c:v>-0.18641794146728555</c:v>
                </c:pt>
                <c:pt idx="13">
                  <c:v>-9.8877083818796729E-2</c:v>
                </c:pt>
                <c:pt idx="14">
                  <c:v>-5.1642808109180462E-2</c:v>
                </c:pt>
                <c:pt idx="15">
                  <c:v>-2.6451194397385112E-2</c:v>
                </c:pt>
                <c:pt idx="16">
                  <c:v>-1.3225597198692556E-2</c:v>
                </c:pt>
                <c:pt idx="17">
                  <c:v>-7.5574841135386027E-3</c:v>
                </c:pt>
                <c:pt idx="18">
                  <c:v>-1.259580685589767E-3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99-4FF6-A2F0-0B6095CD6FFD}"/>
            </c:ext>
          </c:extLst>
        </c:ser>
        <c:ser>
          <c:idx val="3"/>
          <c:order val="2"/>
          <c:tx>
            <c:strRef>
              <c:f>'D20'!$J$6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'D20'!$A$10:$A$30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'D20'!$J$10:$J$30</c:f>
              <c:numCache>
                <c:formatCode>0.00</c:formatCode>
                <c:ptCount val="21"/>
                <c:pt idx="0">
                  <c:v>1.4529263208277965</c:v>
                </c:pt>
                <c:pt idx="1">
                  <c:v>1.7432596688562378</c:v>
                </c:pt>
                <c:pt idx="2">
                  <c:v>2.1683681502427841</c:v>
                </c:pt>
                <c:pt idx="3">
                  <c:v>2.5456125655769197</c:v>
                </c:pt>
                <c:pt idx="4">
                  <c:v>2.3377817524546081</c:v>
                </c:pt>
                <c:pt idx="5">
                  <c:v>2.0688612760811926</c:v>
                </c:pt>
                <c:pt idx="6">
                  <c:v>2.0178482583148067</c:v>
                </c:pt>
                <c:pt idx="7">
                  <c:v>2.2206407486947595</c:v>
                </c:pt>
                <c:pt idx="8">
                  <c:v>2.8189415743498989</c:v>
                </c:pt>
                <c:pt idx="9">
                  <c:v>3.7258396679745314</c:v>
                </c:pt>
                <c:pt idx="10">
                  <c:v>4.2454167007803099</c:v>
                </c:pt>
                <c:pt idx="11">
                  <c:v>4.1654333272453599</c:v>
                </c:pt>
                <c:pt idx="12">
                  <c:v>3.3076588803587286</c:v>
                </c:pt>
                <c:pt idx="13">
                  <c:v>2.2565387982340681</c:v>
                </c:pt>
                <c:pt idx="14">
                  <c:v>1.968094821234011</c:v>
                </c:pt>
                <c:pt idx="15">
                  <c:v>1.6935062317754421</c:v>
                </c:pt>
                <c:pt idx="16">
                  <c:v>1.5732162763016193</c:v>
                </c:pt>
                <c:pt idx="17">
                  <c:v>1.670833779434826</c:v>
                </c:pt>
                <c:pt idx="18">
                  <c:v>0.86659151168575976</c:v>
                </c:pt>
                <c:pt idx="19">
                  <c:v>0.23050326546292738</c:v>
                </c:pt>
                <c:pt idx="20">
                  <c:v>2.0153290969436272E-2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99-4FF6-A2F0-0B6095CD6FFD}"/>
            </c:ext>
          </c:extLst>
        </c:ser>
        <c:ser>
          <c:idx val="4"/>
          <c:order val="3"/>
          <c:tx>
            <c:strRef>
              <c:f>'D20'!$M$6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'D20'!$A$10:$A$30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'D20'!$M$10:$M$30</c:f>
              <c:numCache>
                <c:formatCode>0.00</c:formatCode>
                <c:ptCount val="21"/>
                <c:pt idx="0">
                  <c:v>0.28466523494328738</c:v>
                </c:pt>
                <c:pt idx="1">
                  <c:v>0.31426538105464691</c:v>
                </c:pt>
                <c:pt idx="2">
                  <c:v>0.29600146111359532</c:v>
                </c:pt>
                <c:pt idx="3">
                  <c:v>0.31048663899787765</c:v>
                </c:pt>
                <c:pt idx="4">
                  <c:v>0.5246153555481381</c:v>
                </c:pt>
                <c:pt idx="5">
                  <c:v>0.94090677213555607</c:v>
                </c:pt>
                <c:pt idx="6">
                  <c:v>1.0133326615569676</c:v>
                </c:pt>
                <c:pt idx="7">
                  <c:v>0.95287278864865876</c:v>
                </c:pt>
                <c:pt idx="8">
                  <c:v>0.81935723597614352</c:v>
                </c:pt>
                <c:pt idx="9">
                  <c:v>0.63545845588003758</c:v>
                </c:pt>
                <c:pt idx="10">
                  <c:v>0.47864066052411153</c:v>
                </c:pt>
                <c:pt idx="11">
                  <c:v>0.36905714087780178</c:v>
                </c:pt>
                <c:pt idx="12">
                  <c:v>0.27521837980136415</c:v>
                </c:pt>
                <c:pt idx="13">
                  <c:v>0.17508171529697764</c:v>
                </c:pt>
                <c:pt idx="14">
                  <c:v>0.11399205204587393</c:v>
                </c:pt>
                <c:pt idx="15">
                  <c:v>6.0459872908308822E-2</c:v>
                </c:pt>
                <c:pt idx="16">
                  <c:v>2.7710775082974877E-2</c:v>
                </c:pt>
                <c:pt idx="17">
                  <c:v>1.3855387541487438E-2</c:v>
                </c:pt>
                <c:pt idx="18">
                  <c:v>8.8170647991283688E-3</c:v>
                </c:pt>
                <c:pt idx="19">
                  <c:v>1.259580685589767E-3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99-4FF6-A2F0-0B6095CD6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none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'D21'!$I$1</c:f>
          <c:strCache>
            <c:ptCount val="1"/>
            <c:pt idx="0">
              <c:v>21. BARAJAS 01.01.22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'D21'!$I$6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'D21'!$A$10:$A$30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'D21'!$I$10:$I$30</c:f>
              <c:numCache>
                <c:formatCode>0.00</c:formatCode>
                <c:ptCount val="21"/>
                <c:pt idx="0">
                  <c:v>-1.9379364489070701</c:v>
                </c:pt>
                <c:pt idx="1">
                  <c:v>-2.6631130945002273</c:v>
                </c:pt>
                <c:pt idx="2">
                  <c:v>-2.8614520061154498</c:v>
                </c:pt>
                <c:pt idx="3">
                  <c:v>-2.820131399528945</c:v>
                </c:pt>
                <c:pt idx="4">
                  <c:v>-2.1693318457914961</c:v>
                </c:pt>
                <c:pt idx="5">
                  <c:v>-1.9069459939671913</c:v>
                </c:pt>
                <c:pt idx="6">
                  <c:v>-1.8532292054047352</c:v>
                </c:pt>
                <c:pt idx="7">
                  <c:v>-2.669311185488203</c:v>
                </c:pt>
                <c:pt idx="8">
                  <c:v>-3.4068840130573119</c:v>
                </c:pt>
                <c:pt idx="9">
                  <c:v>-4.0514854758067846</c:v>
                </c:pt>
                <c:pt idx="10">
                  <c:v>-3.7767034420065286</c:v>
                </c:pt>
                <c:pt idx="11">
                  <c:v>-3.0969794636585264</c:v>
                </c:pt>
                <c:pt idx="12">
                  <c:v>-2.5226230321061114</c:v>
                </c:pt>
                <c:pt idx="13">
                  <c:v>-1.940002479236395</c:v>
                </c:pt>
                <c:pt idx="14">
                  <c:v>-2.0164456014214291</c:v>
                </c:pt>
                <c:pt idx="15">
                  <c:v>-1.8718234783686623</c:v>
                </c:pt>
                <c:pt idx="16">
                  <c:v>-1.1673071360687575</c:v>
                </c:pt>
                <c:pt idx="17">
                  <c:v>-0.61361100780959466</c:v>
                </c:pt>
                <c:pt idx="18">
                  <c:v>-0.19214082062724683</c:v>
                </c:pt>
                <c:pt idx="19">
                  <c:v>-6.1980909879757032E-2</c:v>
                </c:pt>
                <c:pt idx="20">
                  <c:v>-4.1320606586504691E-3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99-4FF6-A2F0-0B6095CD6FFD}"/>
            </c:ext>
          </c:extLst>
        </c:ser>
        <c:ser>
          <c:idx val="1"/>
          <c:order val="1"/>
          <c:tx>
            <c:strRef>
              <c:f>'D21'!$L$6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'D21'!$A$10:$A$30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'D21'!$L$10:$L$30</c:f>
              <c:numCache>
                <c:formatCode>0.00</c:formatCode>
                <c:ptCount val="21"/>
                <c:pt idx="0">
                  <c:v>-0.17974463865129542</c:v>
                </c:pt>
                <c:pt idx="1">
                  <c:v>-0.18594272963927111</c:v>
                </c:pt>
                <c:pt idx="2">
                  <c:v>-0.23552745754307675</c:v>
                </c:pt>
                <c:pt idx="3">
                  <c:v>-0.21899921490847485</c:v>
                </c:pt>
                <c:pt idx="4">
                  <c:v>-0.30783851906945991</c:v>
                </c:pt>
                <c:pt idx="5">
                  <c:v>-0.34502706499731417</c:v>
                </c:pt>
                <c:pt idx="6">
                  <c:v>-0.55163009792983764</c:v>
                </c:pt>
                <c:pt idx="7">
                  <c:v>-0.502045370026032</c:v>
                </c:pt>
                <c:pt idx="8">
                  <c:v>-0.52683773397793487</c:v>
                </c:pt>
                <c:pt idx="9">
                  <c:v>-0.47105491508615349</c:v>
                </c:pt>
                <c:pt idx="10">
                  <c:v>-0.39254576257179458</c:v>
                </c:pt>
                <c:pt idx="11">
                  <c:v>-0.24172554853105244</c:v>
                </c:pt>
                <c:pt idx="12">
                  <c:v>-0.14668815338209165</c:v>
                </c:pt>
                <c:pt idx="13">
                  <c:v>-6.4046940209082276E-2</c:v>
                </c:pt>
                <c:pt idx="14">
                  <c:v>-4.1320606586504695E-2</c:v>
                </c:pt>
                <c:pt idx="15">
                  <c:v>-4.5452667245155162E-2</c:v>
                </c:pt>
                <c:pt idx="16">
                  <c:v>-1.859427296392711E-2</c:v>
                </c:pt>
                <c:pt idx="17">
                  <c:v>-6.1980909879757046E-3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99-4FF6-A2F0-0B6095CD6FFD}"/>
            </c:ext>
          </c:extLst>
        </c:ser>
        <c:ser>
          <c:idx val="3"/>
          <c:order val="2"/>
          <c:tx>
            <c:strRef>
              <c:f>'D21'!$J$6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'D21'!$A$10:$A$30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'D21'!$J$10:$J$30</c:f>
              <c:numCache>
                <c:formatCode>0.00</c:formatCode>
                <c:ptCount val="21"/>
                <c:pt idx="0">
                  <c:v>1.8201727201355316</c:v>
                </c:pt>
                <c:pt idx="1">
                  <c:v>2.4110573943225488</c:v>
                </c:pt>
                <c:pt idx="2">
                  <c:v>2.6569150035122515</c:v>
                </c:pt>
                <c:pt idx="3">
                  <c:v>2.582537911656543</c:v>
                </c:pt>
                <c:pt idx="4">
                  <c:v>2.0123135407627784</c:v>
                </c:pt>
                <c:pt idx="5">
                  <c:v>1.7168712036692699</c:v>
                </c:pt>
                <c:pt idx="6">
                  <c:v>1.9606627825296474</c:v>
                </c:pt>
                <c:pt idx="7">
                  <c:v>2.6858394281228049</c:v>
                </c:pt>
                <c:pt idx="8">
                  <c:v>3.6258832279657862</c:v>
                </c:pt>
                <c:pt idx="9">
                  <c:v>4.5266724515515886</c:v>
                </c:pt>
                <c:pt idx="10">
                  <c:v>3.9006652617660427</c:v>
                </c:pt>
                <c:pt idx="11">
                  <c:v>3.4957233172182969</c:v>
                </c:pt>
                <c:pt idx="12">
                  <c:v>2.6507169125242758</c:v>
                </c:pt>
                <c:pt idx="13">
                  <c:v>2.3408123631254907</c:v>
                </c:pt>
                <c:pt idx="14">
                  <c:v>2.7230279740506589</c:v>
                </c:pt>
                <c:pt idx="15">
                  <c:v>2.3346142721375149</c:v>
                </c:pt>
                <c:pt idx="16">
                  <c:v>1.3470517747200528</c:v>
                </c:pt>
                <c:pt idx="17">
                  <c:v>0.93384570885500595</c:v>
                </c:pt>
                <c:pt idx="18">
                  <c:v>0.44213049047560021</c:v>
                </c:pt>
                <c:pt idx="19">
                  <c:v>0.15288624437006737</c:v>
                </c:pt>
                <c:pt idx="20">
                  <c:v>3.3056485269203753E-2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99-4FF6-A2F0-0B6095CD6FFD}"/>
            </c:ext>
          </c:extLst>
        </c:ser>
        <c:ser>
          <c:idx val="4"/>
          <c:order val="3"/>
          <c:tx>
            <c:strRef>
              <c:f>'D21'!$M$6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'D21'!$A$10:$A$30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'D21'!$M$10:$M$30</c:f>
              <c:numCache>
                <c:formatCode>0.00</c:formatCode>
                <c:ptCount val="21"/>
                <c:pt idx="0">
                  <c:v>0.19627288128589729</c:v>
                </c:pt>
                <c:pt idx="1">
                  <c:v>0.26031982149497956</c:v>
                </c:pt>
                <c:pt idx="2">
                  <c:v>0.15908433535804306</c:v>
                </c:pt>
                <c:pt idx="3">
                  <c:v>0.15701830502871783</c:v>
                </c:pt>
                <c:pt idx="4">
                  <c:v>0.3099045493987852</c:v>
                </c:pt>
                <c:pt idx="5">
                  <c:v>0.56196024957646384</c:v>
                </c:pt>
                <c:pt idx="6">
                  <c:v>0.68385603900665259</c:v>
                </c:pt>
                <c:pt idx="7">
                  <c:v>0.67765794801867696</c:v>
                </c:pt>
                <c:pt idx="8">
                  <c:v>0.70451634229990501</c:v>
                </c:pt>
                <c:pt idx="9">
                  <c:v>0.54956406760051235</c:v>
                </c:pt>
                <c:pt idx="10">
                  <c:v>0.42973430849964878</c:v>
                </c:pt>
                <c:pt idx="11">
                  <c:v>0.26445188215363002</c:v>
                </c:pt>
                <c:pt idx="12">
                  <c:v>0.18387669930994588</c:v>
                </c:pt>
                <c:pt idx="13">
                  <c:v>0.14049006239411596</c:v>
                </c:pt>
                <c:pt idx="14">
                  <c:v>0.1384240320647907</c:v>
                </c:pt>
                <c:pt idx="15">
                  <c:v>8.0575182843684146E-2</c:v>
                </c:pt>
                <c:pt idx="16">
                  <c:v>3.3056485269203753E-2</c:v>
                </c:pt>
                <c:pt idx="17">
                  <c:v>1.859427296392711E-2</c:v>
                </c:pt>
                <c:pt idx="18">
                  <c:v>1.2396181975951409E-2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99-4FF6-A2F0-0B6095CD6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none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'D01'!$I$1</c:f>
          <c:strCache>
            <c:ptCount val="1"/>
            <c:pt idx="0">
              <c:v>01. CENTRO 01.01.22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'D01'!$I$6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'D01'!$A$10:$A$30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'D01'!$I$10:$I$30</c:f>
              <c:numCache>
                <c:formatCode>0.00</c:formatCode>
                <c:ptCount val="21"/>
                <c:pt idx="0">
                  <c:v>-0.93212391091129065</c:v>
                </c:pt>
                <c:pt idx="1">
                  <c:v>-0.863395880613684</c:v>
                </c:pt>
                <c:pt idx="2">
                  <c:v>-0.95288550339702616</c:v>
                </c:pt>
                <c:pt idx="3">
                  <c:v>-0.94930591848569246</c:v>
                </c:pt>
                <c:pt idx="4">
                  <c:v>-1.2585820548249225</c:v>
                </c:pt>
                <c:pt idx="5">
                  <c:v>-2.6281312419011891</c:v>
                </c:pt>
                <c:pt idx="6">
                  <c:v>-3.5044136281956746</c:v>
                </c:pt>
                <c:pt idx="7">
                  <c:v>-3.5201638018055426</c:v>
                </c:pt>
                <c:pt idx="8">
                  <c:v>-3.8086783456590374</c:v>
                </c:pt>
                <c:pt idx="9">
                  <c:v>-3.7063022171948941</c:v>
                </c:pt>
                <c:pt idx="10">
                  <c:v>-3.3404686392565921</c:v>
                </c:pt>
                <c:pt idx="11">
                  <c:v>-3.0004080726798921</c:v>
                </c:pt>
                <c:pt idx="12">
                  <c:v>-2.5415052870469141</c:v>
                </c:pt>
                <c:pt idx="13">
                  <c:v>-1.8556568180353807</c:v>
                </c:pt>
                <c:pt idx="14">
                  <c:v>-1.4239588777285386</c:v>
                </c:pt>
                <c:pt idx="15">
                  <c:v>-1.0717277224533044</c:v>
                </c:pt>
                <c:pt idx="16">
                  <c:v>-0.67367788031299891</c:v>
                </c:pt>
                <c:pt idx="17">
                  <c:v>-0.47322112527831267</c:v>
                </c:pt>
                <c:pt idx="18">
                  <c:v>-0.23840035509482319</c:v>
                </c:pt>
                <c:pt idx="19">
                  <c:v>-5.7273358581338911E-2</c:v>
                </c:pt>
                <c:pt idx="20">
                  <c:v>-7.8750868049341002E-3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99-4FF6-A2F0-0B6095CD6FFD}"/>
            </c:ext>
          </c:extLst>
        </c:ser>
        <c:ser>
          <c:idx val="1"/>
          <c:order val="1"/>
          <c:tx>
            <c:strRef>
              <c:f>'D01'!$L$6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'D01'!$A$10:$A$30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'D01'!$L$10:$L$30</c:f>
              <c:numCache>
                <c:formatCode>0.00</c:formatCode>
                <c:ptCount val="21"/>
                <c:pt idx="0">
                  <c:v>-0.32574222693136501</c:v>
                </c:pt>
                <c:pt idx="1">
                  <c:v>-0.2505709437933577</c:v>
                </c:pt>
                <c:pt idx="2">
                  <c:v>-0.23052526828988909</c:v>
                </c:pt>
                <c:pt idx="3">
                  <c:v>-0.2641733664564257</c:v>
                </c:pt>
                <c:pt idx="4">
                  <c:v>-1.1562059263607791</c:v>
                </c:pt>
                <c:pt idx="5">
                  <c:v>-2.3167073546151591</c:v>
                </c:pt>
                <c:pt idx="6">
                  <c:v>-2.5672782984085165</c:v>
                </c:pt>
                <c:pt idx="7">
                  <c:v>-2.0754433315912686</c:v>
                </c:pt>
                <c:pt idx="8">
                  <c:v>-1.5564035194478849</c:v>
                </c:pt>
                <c:pt idx="9">
                  <c:v>-1.1032280696730408</c:v>
                </c:pt>
                <c:pt idx="10">
                  <c:v>-0.80325885410327813</c:v>
                </c:pt>
                <c:pt idx="11">
                  <c:v>-0.57488133676018927</c:v>
                </c:pt>
                <c:pt idx="12">
                  <c:v>-0.35509482320430125</c:v>
                </c:pt>
                <c:pt idx="13">
                  <c:v>-0.20618409089282005</c:v>
                </c:pt>
                <c:pt idx="14">
                  <c:v>-0.11383080018041108</c:v>
                </c:pt>
                <c:pt idx="15">
                  <c:v>-6.0852943492672597E-2</c:v>
                </c:pt>
                <c:pt idx="16">
                  <c:v>-2.7920762308402722E-2</c:v>
                </c:pt>
                <c:pt idx="17">
                  <c:v>-1.57501736098682E-2</c:v>
                </c:pt>
                <c:pt idx="18">
                  <c:v>-6.4432528404006267E-3</c:v>
                </c:pt>
                <c:pt idx="19">
                  <c:v>-7.1591698226673641E-4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99-4FF6-A2F0-0B6095CD6FFD}"/>
            </c:ext>
          </c:extLst>
        </c:ser>
        <c:ser>
          <c:idx val="3"/>
          <c:order val="2"/>
          <c:tx>
            <c:strRef>
              <c:f>'D01'!$J$6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'D01'!$A$10:$A$30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'D01'!$J$10:$J$30</c:f>
              <c:numCache>
                <c:formatCode>0.00</c:formatCode>
                <c:ptCount val="21"/>
                <c:pt idx="0">
                  <c:v>0.8533730428619497</c:v>
                </c:pt>
                <c:pt idx="1">
                  <c:v>0.8462138730392823</c:v>
                </c:pt>
                <c:pt idx="2">
                  <c:v>0.90348723162062128</c:v>
                </c:pt>
                <c:pt idx="3">
                  <c:v>0.97006751097142785</c:v>
                </c:pt>
                <c:pt idx="4">
                  <c:v>1.2220702887293191</c:v>
                </c:pt>
                <c:pt idx="5">
                  <c:v>2.5608350455681159</c:v>
                </c:pt>
                <c:pt idx="6">
                  <c:v>3.0233174161124277</c:v>
                </c:pt>
                <c:pt idx="7">
                  <c:v>2.8608042611378783</c:v>
                </c:pt>
                <c:pt idx="8">
                  <c:v>3.0132945783606933</c:v>
                </c:pt>
                <c:pt idx="9">
                  <c:v>3.0719997709065656</c:v>
                </c:pt>
                <c:pt idx="10">
                  <c:v>2.7655873024964026</c:v>
                </c:pt>
                <c:pt idx="11">
                  <c:v>2.857224676226545</c:v>
                </c:pt>
                <c:pt idx="12">
                  <c:v>2.6975751891810624</c:v>
                </c:pt>
                <c:pt idx="13">
                  <c:v>2.1706602902327448</c:v>
                </c:pt>
                <c:pt idx="14">
                  <c:v>1.8220087198688439</c:v>
                </c:pt>
                <c:pt idx="15">
                  <c:v>1.5850401987385541</c:v>
                </c:pt>
                <c:pt idx="16">
                  <c:v>1.2442637151795877</c:v>
                </c:pt>
                <c:pt idx="17">
                  <c:v>1.1168304923361088</c:v>
                </c:pt>
                <c:pt idx="18">
                  <c:v>0.72021248416033679</c:v>
                </c:pt>
                <c:pt idx="19">
                  <c:v>0.2190705965736213</c:v>
                </c:pt>
                <c:pt idx="20">
                  <c:v>4.653460384733786E-2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99-4FF6-A2F0-0B6095CD6FFD}"/>
            </c:ext>
          </c:extLst>
        </c:ser>
        <c:ser>
          <c:idx val="4"/>
          <c:order val="3"/>
          <c:tx>
            <c:strRef>
              <c:f>'D01'!$M$6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'D01'!$A$10:$A$30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'D01'!$M$10:$M$30</c:f>
              <c:numCache>
                <c:formatCode>0.00</c:formatCode>
                <c:ptCount val="21"/>
                <c:pt idx="0">
                  <c:v>0.30856021935696337</c:v>
                </c:pt>
                <c:pt idx="1">
                  <c:v>0.23124118527215587</c:v>
                </c:pt>
                <c:pt idx="2">
                  <c:v>0.20761592485735356</c:v>
                </c:pt>
                <c:pt idx="3">
                  <c:v>0.29710554764069558</c:v>
                </c:pt>
                <c:pt idx="4">
                  <c:v>1.6265633837100248</c:v>
                </c:pt>
                <c:pt idx="5">
                  <c:v>2.6245516569898557</c:v>
                </c:pt>
                <c:pt idx="6">
                  <c:v>2.1534782826583427</c:v>
                </c:pt>
                <c:pt idx="7">
                  <c:v>1.4862436551857447</c:v>
                </c:pt>
                <c:pt idx="8">
                  <c:v>1.0624208016838368</c:v>
                </c:pt>
                <c:pt idx="9">
                  <c:v>0.72951940492980438</c:v>
                </c:pt>
                <c:pt idx="10">
                  <c:v>0.57774500468925627</c:v>
                </c:pt>
                <c:pt idx="11">
                  <c:v>0.45389136675711084</c:v>
                </c:pt>
                <c:pt idx="12">
                  <c:v>0.32073080805549786</c:v>
                </c:pt>
                <c:pt idx="13">
                  <c:v>0.23983218905935669</c:v>
                </c:pt>
                <c:pt idx="14">
                  <c:v>0.1338764756838797</c:v>
                </c:pt>
                <c:pt idx="15">
                  <c:v>7.5171283138007319E-2</c:v>
                </c:pt>
                <c:pt idx="16">
                  <c:v>4.7250520829604598E-2</c:v>
                </c:pt>
                <c:pt idx="17">
                  <c:v>2.4341177397069036E-2</c:v>
                </c:pt>
                <c:pt idx="18">
                  <c:v>5.7273358581338913E-3</c:v>
                </c:pt>
                <c:pt idx="19">
                  <c:v>3.5795849113336819E-3</c:v>
                </c:pt>
                <c:pt idx="20">
                  <c:v>7.1591698226673641E-4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99-4FF6-A2F0-0B6095CD6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noMultiLvlLbl val="0"/>
      </c:catAx>
      <c:valAx>
        <c:axId val="1042929520"/>
        <c:scaling>
          <c:orientation val="minMax"/>
          <c:max val="7"/>
          <c:min val="-7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none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At val="1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'D02'!$I$1</c:f>
          <c:strCache>
            <c:ptCount val="1"/>
            <c:pt idx="0">
              <c:v>02. ARGANZUELA 01.01.22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>
        <c:manualLayout>
          <c:layoutTarget val="inner"/>
          <c:xMode val="edge"/>
          <c:yMode val="edge"/>
          <c:x val="0.11034404525216951"/>
          <c:y val="8.1948249619482508E-2"/>
          <c:w val="0.85228569056774439"/>
          <c:h val="0.78493102745718424"/>
        </c:manualLayout>
      </c:layout>
      <c:bar3DChart>
        <c:barDir val="bar"/>
        <c:grouping val="stacked"/>
        <c:varyColors val="0"/>
        <c:ser>
          <c:idx val="0"/>
          <c:order val="0"/>
          <c:tx>
            <c:strRef>
              <c:f>'D02'!$I$6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'D02'!$A$10:$A$30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'D02'!$I$10:$I$30</c:f>
              <c:numCache>
                <c:formatCode>0.00</c:formatCode>
                <c:ptCount val="21"/>
                <c:pt idx="0">
                  <c:v>-1.7151804608319083</c:v>
                </c:pt>
                <c:pt idx="1">
                  <c:v>-1.7603857518164008</c:v>
                </c:pt>
                <c:pt idx="2">
                  <c:v>-1.7033877762272582</c:v>
                </c:pt>
                <c:pt idx="3">
                  <c:v>-1.7846262701704043</c:v>
                </c:pt>
                <c:pt idx="4">
                  <c:v>-1.9543098986484275</c:v>
                </c:pt>
                <c:pt idx="5">
                  <c:v>-2.4450166080308184</c:v>
                </c:pt>
                <c:pt idx="6">
                  <c:v>-2.9036210093227726</c:v>
                </c:pt>
                <c:pt idx="7">
                  <c:v>-3.2724699777904438</c:v>
                </c:pt>
                <c:pt idx="8">
                  <c:v>-3.4814625549506344</c:v>
                </c:pt>
                <c:pt idx="9">
                  <c:v>-3.3098134790385028</c:v>
                </c:pt>
                <c:pt idx="10">
                  <c:v>-3.2390573714106017</c:v>
                </c:pt>
                <c:pt idx="11">
                  <c:v>-3.360259963180618</c:v>
                </c:pt>
                <c:pt idx="12">
                  <c:v>-2.9724116695165654</c:v>
                </c:pt>
                <c:pt idx="13">
                  <c:v>-2.4253621336897346</c:v>
                </c:pt>
                <c:pt idx="14">
                  <c:v>-1.9752746712789166</c:v>
                </c:pt>
                <c:pt idx="15">
                  <c:v>-1.4229839422944635</c:v>
                </c:pt>
                <c:pt idx="16">
                  <c:v>-0.89034768765109373</c:v>
                </c:pt>
                <c:pt idx="17">
                  <c:v>-0.6970786899637702</c:v>
                </c:pt>
                <c:pt idx="18">
                  <c:v>-0.31774733518085391</c:v>
                </c:pt>
                <c:pt idx="19">
                  <c:v>-9.3686327692499197E-2</c:v>
                </c:pt>
                <c:pt idx="20">
                  <c:v>-7.8617897364334985E-3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99-4FF6-A2F0-0B6095CD6FFD}"/>
            </c:ext>
          </c:extLst>
        </c:ser>
        <c:ser>
          <c:idx val="1"/>
          <c:order val="1"/>
          <c:tx>
            <c:strRef>
              <c:f>'D02'!$L$6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'D02'!$A$10:$A$30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'D02'!$L$10:$L$30</c:f>
              <c:numCache>
                <c:formatCode>0.00</c:formatCode>
                <c:ptCount val="21"/>
                <c:pt idx="0">
                  <c:v>-0.18213146222737606</c:v>
                </c:pt>
                <c:pt idx="1">
                  <c:v>-0.14871885584753369</c:v>
                </c:pt>
                <c:pt idx="2">
                  <c:v>-0.12054744262531365</c:v>
                </c:pt>
                <c:pt idx="3">
                  <c:v>-0.13365042551936948</c:v>
                </c:pt>
                <c:pt idx="4">
                  <c:v>-0.33281576550901815</c:v>
                </c:pt>
                <c:pt idx="5">
                  <c:v>-0.66825212759684738</c:v>
                </c:pt>
                <c:pt idx="6">
                  <c:v>-0.79600621081389189</c:v>
                </c:pt>
                <c:pt idx="7">
                  <c:v>-0.72459495404128749</c:v>
                </c:pt>
                <c:pt idx="8">
                  <c:v>-0.61977109088884086</c:v>
                </c:pt>
                <c:pt idx="9">
                  <c:v>-0.45729410300254852</c:v>
                </c:pt>
                <c:pt idx="10">
                  <c:v>-0.3229885283384763</c:v>
                </c:pt>
                <c:pt idx="11">
                  <c:v>-0.22602645492246312</c:v>
                </c:pt>
                <c:pt idx="12">
                  <c:v>-0.15330489986045323</c:v>
                </c:pt>
                <c:pt idx="13">
                  <c:v>-9.4996625981904781E-2</c:v>
                </c:pt>
                <c:pt idx="14">
                  <c:v>-5.1101633286817744E-2</c:v>
                </c:pt>
                <c:pt idx="15">
                  <c:v>-3.1447158945733994E-2</c:v>
                </c:pt>
                <c:pt idx="16">
                  <c:v>-1.4413281183461414E-2</c:v>
                </c:pt>
                <c:pt idx="17">
                  <c:v>-5.8963423023251247E-3</c:v>
                </c:pt>
                <c:pt idx="18">
                  <c:v>-2.6205965788111663E-3</c:v>
                </c:pt>
                <c:pt idx="19">
                  <c:v>-1.3102982894055832E-3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99-4FF6-A2F0-0B6095CD6FFD}"/>
            </c:ext>
          </c:extLst>
        </c:ser>
        <c:ser>
          <c:idx val="3"/>
          <c:order val="2"/>
          <c:tx>
            <c:strRef>
              <c:f>'D02'!$J$6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'D02'!$A$10:$A$30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'D02'!$J$10:$J$30</c:f>
              <c:numCache>
                <c:formatCode>0.00</c:formatCode>
                <c:ptCount val="21"/>
                <c:pt idx="0">
                  <c:v>1.5992190622195142</c:v>
                </c:pt>
                <c:pt idx="1">
                  <c:v>1.6627685292556851</c:v>
                </c:pt>
                <c:pt idx="2">
                  <c:v>1.7662820941187263</c:v>
                </c:pt>
                <c:pt idx="3">
                  <c:v>1.7368003826071006</c:v>
                </c:pt>
                <c:pt idx="4">
                  <c:v>1.8285212628654914</c:v>
                </c:pt>
                <c:pt idx="5">
                  <c:v>2.5367374882892091</c:v>
                </c:pt>
                <c:pt idx="6">
                  <c:v>2.9121379482039087</c:v>
                </c:pt>
                <c:pt idx="7">
                  <c:v>3.2482294594364407</c:v>
                </c:pt>
                <c:pt idx="8">
                  <c:v>3.5247023985010189</c:v>
                </c:pt>
                <c:pt idx="9">
                  <c:v>3.622974770206437</c:v>
                </c:pt>
                <c:pt idx="10">
                  <c:v>3.5823555232348649</c:v>
                </c:pt>
                <c:pt idx="11">
                  <c:v>3.7972444426973797</c:v>
                </c:pt>
                <c:pt idx="12">
                  <c:v>3.6714558069144441</c:v>
                </c:pt>
                <c:pt idx="13">
                  <c:v>3.1270268676664243</c:v>
                </c:pt>
                <c:pt idx="14">
                  <c:v>2.6291135176923026</c:v>
                </c:pt>
                <c:pt idx="15">
                  <c:v>2.1200626322582337</c:v>
                </c:pt>
                <c:pt idx="16">
                  <c:v>1.5618755609714552</c:v>
                </c:pt>
                <c:pt idx="17">
                  <c:v>1.5238769105786931</c:v>
                </c:pt>
                <c:pt idx="18">
                  <c:v>0.82745336975962569</c:v>
                </c:pt>
                <c:pt idx="19">
                  <c:v>0.27319719334106413</c:v>
                </c:pt>
                <c:pt idx="20">
                  <c:v>5.3722229865628912E-2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99-4FF6-A2F0-0B6095CD6FFD}"/>
            </c:ext>
          </c:extLst>
        </c:ser>
        <c:ser>
          <c:idx val="4"/>
          <c:order val="3"/>
          <c:tx>
            <c:strRef>
              <c:f>'D02'!$M$6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'D02'!$A$10:$A$30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'D02'!$M$10:$M$30</c:f>
              <c:numCache>
                <c:formatCode>0.00</c:formatCode>
                <c:ptCount val="21"/>
                <c:pt idx="0">
                  <c:v>0.14413281183461416</c:v>
                </c:pt>
                <c:pt idx="1">
                  <c:v>0.13168497808526111</c:v>
                </c:pt>
                <c:pt idx="2">
                  <c:v>0.12185774091471925</c:v>
                </c:pt>
                <c:pt idx="3">
                  <c:v>0.1159613986123941</c:v>
                </c:pt>
                <c:pt idx="4">
                  <c:v>0.42650209320151727</c:v>
                </c:pt>
                <c:pt idx="5">
                  <c:v>0.8471078441007095</c:v>
                </c:pt>
                <c:pt idx="6">
                  <c:v>0.90279552140044672</c:v>
                </c:pt>
                <c:pt idx="7">
                  <c:v>0.78879957022216107</c:v>
                </c:pt>
                <c:pt idx="8">
                  <c:v>0.58701363365370129</c:v>
                </c:pt>
                <c:pt idx="9">
                  <c:v>0.40619246971573081</c:v>
                </c:pt>
                <c:pt idx="10">
                  <c:v>0.34919449412658793</c:v>
                </c:pt>
                <c:pt idx="11">
                  <c:v>0.26664570189403619</c:v>
                </c:pt>
                <c:pt idx="12">
                  <c:v>0.18606235709559282</c:v>
                </c:pt>
                <c:pt idx="13">
                  <c:v>0.14609825926872252</c:v>
                </c:pt>
                <c:pt idx="14">
                  <c:v>7.0100958483198708E-2</c:v>
                </c:pt>
                <c:pt idx="15">
                  <c:v>4.5205290984492622E-2</c:v>
                </c:pt>
                <c:pt idx="16">
                  <c:v>2.0309623485786538E-2</c:v>
                </c:pt>
                <c:pt idx="17">
                  <c:v>1.3102982894055832E-2</c:v>
                </c:pt>
                <c:pt idx="18">
                  <c:v>4.5860440129195414E-3</c:v>
                </c:pt>
                <c:pt idx="19">
                  <c:v>6.5514914470279158E-4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99-4FF6-A2F0-0B6095CD6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none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At val="1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'D03'!$I$1</c:f>
          <c:strCache>
            <c:ptCount val="1"/>
            <c:pt idx="0">
              <c:v>03. RETIRO 01.01.22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'D03'!$I$6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'D03'!$A$10:$A$30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'D03'!$I$10:$I$30</c:f>
              <c:numCache>
                <c:formatCode>0.00</c:formatCode>
                <c:ptCount val="21"/>
                <c:pt idx="0">
                  <c:v>-1.6639613838583849</c:v>
                </c:pt>
                <c:pt idx="1">
                  <c:v>-1.8177800817533631</c:v>
                </c:pt>
                <c:pt idx="2">
                  <c:v>-1.8347766229572282</c:v>
                </c:pt>
                <c:pt idx="3">
                  <c:v>-1.8517731641610933</c:v>
                </c:pt>
                <c:pt idx="4">
                  <c:v>-1.9223088101571331</c:v>
                </c:pt>
                <c:pt idx="5">
                  <c:v>-2.3480721673139517</c:v>
                </c:pt>
                <c:pt idx="6">
                  <c:v>-2.4738465722225529</c:v>
                </c:pt>
                <c:pt idx="7">
                  <c:v>-2.6786548937291261</c:v>
                </c:pt>
                <c:pt idx="8">
                  <c:v>-3.0177358907462333</c:v>
                </c:pt>
                <c:pt idx="9">
                  <c:v>-3.2446397158178311</c:v>
                </c:pt>
                <c:pt idx="10">
                  <c:v>-2.9837428083385031</c:v>
                </c:pt>
                <c:pt idx="11">
                  <c:v>-3.0032888307229477</c:v>
                </c:pt>
                <c:pt idx="12">
                  <c:v>-2.8129275692396596</c:v>
                </c:pt>
                <c:pt idx="13">
                  <c:v>-2.5639282406030373</c:v>
                </c:pt>
                <c:pt idx="14">
                  <c:v>-2.4627988204400402</c:v>
                </c:pt>
                <c:pt idx="15">
                  <c:v>-2.1050216280986822</c:v>
                </c:pt>
                <c:pt idx="16">
                  <c:v>-1.3716208751519066</c:v>
                </c:pt>
                <c:pt idx="17">
                  <c:v>-0.97560146510185175</c:v>
                </c:pt>
                <c:pt idx="18">
                  <c:v>-0.41046647007334008</c:v>
                </c:pt>
                <c:pt idx="19">
                  <c:v>-0.10367890134357657</c:v>
                </c:pt>
                <c:pt idx="20">
                  <c:v>-1.104775178251226E-2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99-4FF6-A2F0-0B6095CD6FFD}"/>
            </c:ext>
          </c:extLst>
        </c:ser>
        <c:ser>
          <c:idx val="1"/>
          <c:order val="1"/>
          <c:tx>
            <c:strRef>
              <c:f>'D03'!$L$6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'D03'!$A$10:$A$30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'D03'!$L$10:$L$30</c:f>
              <c:numCache>
                <c:formatCode>0.00</c:formatCode>
                <c:ptCount val="21"/>
                <c:pt idx="0">
                  <c:v>-0.17166506615903665</c:v>
                </c:pt>
                <c:pt idx="1">
                  <c:v>-0.1189757884270551</c:v>
                </c:pt>
                <c:pt idx="2">
                  <c:v>-0.11047751782512259</c:v>
                </c:pt>
                <c:pt idx="3">
                  <c:v>-0.10707820958434959</c:v>
                </c:pt>
                <c:pt idx="4">
                  <c:v>-0.26259656159971445</c:v>
                </c:pt>
                <c:pt idx="5">
                  <c:v>-0.48525125137034614</c:v>
                </c:pt>
                <c:pt idx="6">
                  <c:v>-0.57108378444986441</c:v>
                </c:pt>
                <c:pt idx="7">
                  <c:v>-0.46400557486551486</c:v>
                </c:pt>
                <c:pt idx="8">
                  <c:v>-0.38412183120734927</c:v>
                </c:pt>
                <c:pt idx="9">
                  <c:v>-0.294889989887058</c:v>
                </c:pt>
                <c:pt idx="10">
                  <c:v>-0.24220071215507646</c:v>
                </c:pt>
                <c:pt idx="11">
                  <c:v>-0.18526229912212863</c:v>
                </c:pt>
                <c:pt idx="12">
                  <c:v>-0.12832388608918086</c:v>
                </c:pt>
                <c:pt idx="13">
                  <c:v>-7.0535645996039814E-2</c:v>
                </c:pt>
                <c:pt idx="14">
                  <c:v>-6.458685657468706E-2</c:v>
                </c:pt>
                <c:pt idx="15">
                  <c:v>-4.9289969491208542E-2</c:v>
                </c:pt>
                <c:pt idx="16">
                  <c:v>-3.3143255347536774E-2</c:v>
                </c:pt>
                <c:pt idx="17">
                  <c:v>-1.1897578842705508E-2</c:v>
                </c:pt>
                <c:pt idx="18">
                  <c:v>-4.249135300966253E-3</c:v>
                </c:pt>
                <c:pt idx="19">
                  <c:v>-1.6996541203865012E-3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99-4FF6-A2F0-0B6095CD6FFD}"/>
            </c:ext>
          </c:extLst>
        </c:ser>
        <c:ser>
          <c:idx val="3"/>
          <c:order val="2"/>
          <c:tx>
            <c:strRef>
              <c:f>'D03'!$J$6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'D03'!$A$10:$A$30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'D03'!$J$10:$J$30</c:f>
              <c:numCache>
                <c:formatCode>0.00</c:formatCode>
                <c:ptCount val="21"/>
                <c:pt idx="0">
                  <c:v>1.5449855954313296</c:v>
                </c:pt>
                <c:pt idx="1">
                  <c:v>1.8058825029106575</c:v>
                </c:pt>
                <c:pt idx="2">
                  <c:v>1.7905856158271793</c:v>
                </c:pt>
                <c:pt idx="3">
                  <c:v>1.8092818111514308</c:v>
                </c:pt>
                <c:pt idx="4">
                  <c:v>1.8704693594853445</c:v>
                </c:pt>
                <c:pt idx="5">
                  <c:v>2.4084098885876726</c:v>
                </c:pt>
                <c:pt idx="6">
                  <c:v>2.478095707523519</c:v>
                </c:pt>
                <c:pt idx="7">
                  <c:v>2.7619379456280648</c:v>
                </c:pt>
                <c:pt idx="8">
                  <c:v>3.0729746496587942</c:v>
                </c:pt>
                <c:pt idx="9">
                  <c:v>3.4052570301943557</c:v>
                </c:pt>
                <c:pt idx="10">
                  <c:v>3.3134757076934842</c:v>
                </c:pt>
                <c:pt idx="11">
                  <c:v>3.604966389339769</c:v>
                </c:pt>
                <c:pt idx="12">
                  <c:v>3.6593553211921379</c:v>
                </c:pt>
                <c:pt idx="13">
                  <c:v>3.6831504788775482</c:v>
                </c:pt>
                <c:pt idx="14">
                  <c:v>3.4868404279729073</c:v>
                </c:pt>
                <c:pt idx="15">
                  <c:v>3.033882604889905</c:v>
                </c:pt>
                <c:pt idx="16">
                  <c:v>2.240144130669409</c:v>
                </c:pt>
                <c:pt idx="17">
                  <c:v>1.935056216060032</c:v>
                </c:pt>
                <c:pt idx="18">
                  <c:v>1.1617135912841736</c:v>
                </c:pt>
                <c:pt idx="19">
                  <c:v>0.38412183120734927</c:v>
                </c:pt>
                <c:pt idx="20">
                  <c:v>7.0535645996039814E-2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99-4FF6-A2F0-0B6095CD6FFD}"/>
            </c:ext>
          </c:extLst>
        </c:ser>
        <c:ser>
          <c:idx val="4"/>
          <c:order val="3"/>
          <c:tx>
            <c:strRef>
              <c:f>'D03'!$M$6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'D03'!$A$10:$A$30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'D03'!$M$10:$M$30</c:f>
              <c:numCache>
                <c:formatCode>0.00</c:formatCode>
                <c:ptCount val="21"/>
                <c:pt idx="0">
                  <c:v>0.15806783319594464</c:v>
                </c:pt>
                <c:pt idx="1">
                  <c:v>0.10622838252415633</c:v>
                </c:pt>
                <c:pt idx="2">
                  <c:v>0.1223750966678281</c:v>
                </c:pt>
                <c:pt idx="3">
                  <c:v>0.11982561548724835</c:v>
                </c:pt>
                <c:pt idx="4">
                  <c:v>0.3339820346559475</c:v>
                </c:pt>
                <c:pt idx="5">
                  <c:v>0.74784781297006053</c:v>
                </c:pt>
                <c:pt idx="6">
                  <c:v>0.83707965429035192</c:v>
                </c:pt>
                <c:pt idx="7">
                  <c:v>0.63227133278377856</c:v>
                </c:pt>
                <c:pt idx="8">
                  <c:v>0.49204986785189214</c:v>
                </c:pt>
                <c:pt idx="9">
                  <c:v>0.39856889123063455</c:v>
                </c:pt>
                <c:pt idx="10">
                  <c:v>0.30848722285015001</c:v>
                </c:pt>
                <c:pt idx="11">
                  <c:v>0.24899932863662244</c:v>
                </c:pt>
                <c:pt idx="12">
                  <c:v>0.21670590034927892</c:v>
                </c:pt>
                <c:pt idx="13">
                  <c:v>0.12492457784840785</c:v>
                </c:pt>
                <c:pt idx="14">
                  <c:v>8.2433224838745323E-2</c:v>
                </c:pt>
                <c:pt idx="15">
                  <c:v>6.2887202454300545E-2</c:v>
                </c:pt>
                <c:pt idx="16">
                  <c:v>3.6542563588309783E-2</c:v>
                </c:pt>
                <c:pt idx="17">
                  <c:v>1.359723296309201E-2</c:v>
                </c:pt>
                <c:pt idx="18">
                  <c:v>1.2747405902898759E-2</c:v>
                </c:pt>
                <c:pt idx="19">
                  <c:v>2.5494811805797518E-3</c:v>
                </c:pt>
                <c:pt idx="20">
                  <c:v>1.6996541203865012E-3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99-4FF6-A2F0-0B6095CD6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none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'D04'!$I$1</c:f>
          <c:strCache>
            <c:ptCount val="1"/>
            <c:pt idx="0">
              <c:v>04. SALAMANCA 01.01.22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'D04'!$I$6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'D04'!$A$10:$A$30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'D04'!$I$10:$I$30</c:f>
              <c:numCache>
                <c:formatCode>0.00</c:formatCode>
                <c:ptCount val="21"/>
                <c:pt idx="0">
                  <c:v>-1.5523488041139306</c:v>
                </c:pt>
                <c:pt idx="1">
                  <c:v>-1.5138494537904672</c:v>
                </c:pt>
                <c:pt idx="2">
                  <c:v>-1.5365365709453653</c:v>
                </c:pt>
                <c:pt idx="3">
                  <c:v>-1.5977230384237266</c:v>
                </c:pt>
                <c:pt idx="4">
                  <c:v>-1.8500312807221377</c:v>
                </c:pt>
                <c:pt idx="5">
                  <c:v>-2.4598334903098507</c:v>
                </c:pt>
                <c:pt idx="6">
                  <c:v>-2.6612675911094001</c:v>
                </c:pt>
                <c:pt idx="7">
                  <c:v>-2.5581443313144088</c:v>
                </c:pt>
                <c:pt idx="8">
                  <c:v>-2.6461428463394681</c:v>
                </c:pt>
                <c:pt idx="9">
                  <c:v>-2.7210790817904948</c:v>
                </c:pt>
                <c:pt idx="10">
                  <c:v>-2.5987061468337722</c:v>
                </c:pt>
                <c:pt idx="11">
                  <c:v>-2.826952295180019</c:v>
                </c:pt>
                <c:pt idx="12">
                  <c:v>-2.5567693545171424</c:v>
                </c:pt>
                <c:pt idx="13">
                  <c:v>-2.2082127364100734</c:v>
                </c:pt>
                <c:pt idx="14">
                  <c:v>-2.0549028235148534</c:v>
                </c:pt>
                <c:pt idx="15">
                  <c:v>-1.6857215534487855</c:v>
                </c:pt>
                <c:pt idx="16">
                  <c:v>-1.130918415751734</c:v>
                </c:pt>
                <c:pt idx="17">
                  <c:v>-0.89167245302735521</c:v>
                </c:pt>
                <c:pt idx="18">
                  <c:v>-0.43861759832802816</c:v>
                </c:pt>
                <c:pt idx="19">
                  <c:v>-0.10174828299772441</c:v>
                </c:pt>
                <c:pt idx="20">
                  <c:v>-1.5124744769932008E-2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99-4FF6-A2F0-0B6095CD6FFD}"/>
            </c:ext>
          </c:extLst>
        </c:ser>
        <c:ser>
          <c:idx val="1"/>
          <c:order val="1"/>
          <c:tx>
            <c:strRef>
              <c:f>'D04'!$L$6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'D04'!$A$10:$A$30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'D04'!$L$10:$L$30</c:f>
              <c:numCache>
                <c:formatCode>0.00</c:formatCode>
                <c:ptCount val="21"/>
                <c:pt idx="0">
                  <c:v>-0.22549619475171356</c:v>
                </c:pt>
                <c:pt idx="1">
                  <c:v>-0.15262242449658661</c:v>
                </c:pt>
                <c:pt idx="2">
                  <c:v>-0.14918498250342027</c:v>
                </c:pt>
                <c:pt idx="3">
                  <c:v>-0.30180740700000686</c:v>
                </c:pt>
                <c:pt idx="4">
                  <c:v>-0.74042500532803512</c:v>
                </c:pt>
                <c:pt idx="5">
                  <c:v>-1.0848566930433048</c:v>
                </c:pt>
                <c:pt idx="6">
                  <c:v>-0.99754566641687914</c:v>
                </c:pt>
                <c:pt idx="7">
                  <c:v>-0.6785510494510405</c:v>
                </c:pt>
                <c:pt idx="8">
                  <c:v>-0.54036588132575258</c:v>
                </c:pt>
                <c:pt idx="9">
                  <c:v>-0.43518015633486185</c:v>
                </c:pt>
                <c:pt idx="10">
                  <c:v>-0.36711880487016785</c:v>
                </c:pt>
                <c:pt idx="11">
                  <c:v>-0.32036959376310525</c:v>
                </c:pt>
                <c:pt idx="12">
                  <c:v>-0.2289336367448799</c:v>
                </c:pt>
                <c:pt idx="13">
                  <c:v>-0.15605986648975298</c:v>
                </c:pt>
                <c:pt idx="14">
                  <c:v>-0.10518572499089078</c:v>
                </c:pt>
                <c:pt idx="15">
                  <c:v>-7.0123816660593849E-2</c:v>
                </c:pt>
                <c:pt idx="16">
                  <c:v>-4.1249303917996388E-2</c:v>
                </c:pt>
                <c:pt idx="17">
                  <c:v>-1.8562186763098374E-2</c:v>
                </c:pt>
                <c:pt idx="18">
                  <c:v>-1.0999814378132369E-2</c:v>
                </c:pt>
                <c:pt idx="19">
                  <c:v>-3.4374419931663654E-3</c:v>
                </c:pt>
                <c:pt idx="20">
                  <c:v>-6.8748839863327308E-4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99-4FF6-A2F0-0B6095CD6FFD}"/>
            </c:ext>
          </c:extLst>
        </c:ser>
        <c:ser>
          <c:idx val="3"/>
          <c:order val="2"/>
          <c:tx>
            <c:strRef>
              <c:f>'D04'!$J$6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'D04'!$A$10:$A$30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'D04'!$J$10:$J$30</c:f>
              <c:numCache>
                <c:formatCode>0.00</c:formatCode>
                <c:ptCount val="21"/>
                <c:pt idx="0">
                  <c:v>1.5365365709453653</c:v>
                </c:pt>
                <c:pt idx="1">
                  <c:v>1.5379115477426317</c:v>
                </c:pt>
                <c:pt idx="2">
                  <c:v>1.4781000570615372</c:v>
                </c:pt>
                <c:pt idx="3">
                  <c:v>1.6375973655444565</c:v>
                </c:pt>
                <c:pt idx="4">
                  <c:v>1.933217376956764</c:v>
                </c:pt>
                <c:pt idx="5">
                  <c:v>2.7561409901207914</c:v>
                </c:pt>
                <c:pt idx="6">
                  <c:v>2.8743889946857148</c:v>
                </c:pt>
                <c:pt idx="7">
                  <c:v>2.7410162453508597</c:v>
                </c:pt>
                <c:pt idx="8">
                  <c:v>2.830389737173185</c:v>
                </c:pt>
                <c:pt idx="9">
                  <c:v>3.0070742556219363</c:v>
                </c:pt>
                <c:pt idx="10">
                  <c:v>3.0730731418907307</c:v>
                </c:pt>
                <c:pt idx="11">
                  <c:v>3.5000034374419933</c:v>
                </c:pt>
                <c:pt idx="12">
                  <c:v>3.3817554328770703</c:v>
                </c:pt>
                <c:pt idx="13">
                  <c:v>3.0703231882961974</c:v>
                </c:pt>
                <c:pt idx="14">
                  <c:v>2.9403878809545088</c:v>
                </c:pt>
                <c:pt idx="15">
                  <c:v>2.6715799170888994</c:v>
                </c:pt>
                <c:pt idx="16">
                  <c:v>2.1312140357631466</c:v>
                </c:pt>
                <c:pt idx="17">
                  <c:v>1.9895914256446923</c:v>
                </c:pt>
                <c:pt idx="18">
                  <c:v>1.2079171163986606</c:v>
                </c:pt>
                <c:pt idx="19">
                  <c:v>0.42486783035536274</c:v>
                </c:pt>
                <c:pt idx="20">
                  <c:v>7.6998700646926585E-2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99-4FF6-A2F0-0B6095CD6FFD}"/>
            </c:ext>
          </c:extLst>
        </c:ser>
        <c:ser>
          <c:idx val="4"/>
          <c:order val="3"/>
          <c:tx>
            <c:strRef>
              <c:f>'D04'!$M$6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'D04'!$A$10:$A$30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'D04'!$M$10:$M$30</c:f>
              <c:numCache>
                <c:formatCode>0.00</c:formatCode>
                <c:ptCount val="21"/>
                <c:pt idx="0">
                  <c:v>0.23374605553531286</c:v>
                </c:pt>
                <c:pt idx="1">
                  <c:v>0.17049712286105173</c:v>
                </c:pt>
                <c:pt idx="2">
                  <c:v>0.1402476333211877</c:v>
                </c:pt>
                <c:pt idx="3">
                  <c:v>0.31143224458087271</c:v>
                </c:pt>
                <c:pt idx="4">
                  <c:v>1.0174828299772443</c:v>
                </c:pt>
                <c:pt idx="5">
                  <c:v>1.6809091346583527</c:v>
                </c:pt>
                <c:pt idx="6">
                  <c:v>1.3852891232460454</c:v>
                </c:pt>
                <c:pt idx="7">
                  <c:v>0.88411008064238927</c:v>
                </c:pt>
                <c:pt idx="8">
                  <c:v>0.68955086382917297</c:v>
                </c:pt>
                <c:pt idx="9">
                  <c:v>0.58436513883828212</c:v>
                </c:pt>
                <c:pt idx="10">
                  <c:v>0.53005355534625354</c:v>
                </c:pt>
                <c:pt idx="11">
                  <c:v>0.43999257512529477</c:v>
                </c:pt>
                <c:pt idx="12">
                  <c:v>0.35336903689750238</c:v>
                </c:pt>
                <c:pt idx="13">
                  <c:v>0.22618368315034681</c:v>
                </c:pt>
                <c:pt idx="14">
                  <c:v>0.13474772613212152</c:v>
                </c:pt>
                <c:pt idx="15">
                  <c:v>8.4561073031892586E-2</c:v>
                </c:pt>
                <c:pt idx="16">
                  <c:v>5.2249118296128758E-2</c:v>
                </c:pt>
                <c:pt idx="17">
                  <c:v>2.8874512742597468E-2</c:v>
                </c:pt>
                <c:pt idx="18">
                  <c:v>1.1687302776765641E-2</c:v>
                </c:pt>
                <c:pt idx="19">
                  <c:v>5.4999071890661846E-3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99-4FF6-A2F0-0B6095CD6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none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'D05'!$I$1</c:f>
          <c:strCache>
            <c:ptCount val="1"/>
            <c:pt idx="0">
              <c:v>05. CHAMARTÍN 01.01.22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'D05'!$I$6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'D05'!$A$10:$A$30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'D05'!$I$10:$I$30</c:f>
              <c:numCache>
                <c:formatCode>0.00</c:formatCode>
                <c:ptCount val="21"/>
                <c:pt idx="0">
                  <c:v>-1.9844705654182626</c:v>
                </c:pt>
                <c:pt idx="1">
                  <c:v>-1.9983237630826136</c:v>
                </c:pt>
                <c:pt idx="2">
                  <c:v>-1.9609201293888663</c:v>
                </c:pt>
                <c:pt idx="3">
                  <c:v>-1.8985807398992873</c:v>
                </c:pt>
                <c:pt idx="4">
                  <c:v>-1.9131265974468556</c:v>
                </c:pt>
                <c:pt idx="5">
                  <c:v>-2.5559149690727359</c:v>
                </c:pt>
                <c:pt idx="6">
                  <c:v>-2.8731531955863714</c:v>
                </c:pt>
                <c:pt idx="7">
                  <c:v>-2.7283872799939046</c:v>
                </c:pt>
                <c:pt idx="8">
                  <c:v>-2.9188687478787294</c:v>
                </c:pt>
                <c:pt idx="9">
                  <c:v>-3.0047585733977042</c:v>
                </c:pt>
                <c:pt idx="10">
                  <c:v>-2.8350569020094065</c:v>
                </c:pt>
                <c:pt idx="11">
                  <c:v>-2.8177404049289678</c:v>
                </c:pt>
                <c:pt idx="12">
                  <c:v>-2.6660478905043257</c:v>
                </c:pt>
                <c:pt idx="13">
                  <c:v>-2.2601491989388451</c:v>
                </c:pt>
                <c:pt idx="14">
                  <c:v>-2.057892513039322</c:v>
                </c:pt>
                <c:pt idx="15">
                  <c:v>-1.7655900423215187</c:v>
                </c:pt>
                <c:pt idx="16">
                  <c:v>-1.1865263799516523</c:v>
                </c:pt>
                <c:pt idx="17">
                  <c:v>-0.90115050806602437</c:v>
                </c:pt>
                <c:pt idx="18">
                  <c:v>-0.41351795028087357</c:v>
                </c:pt>
                <c:pt idx="19">
                  <c:v>-0.10805494178193682</c:v>
                </c:pt>
                <c:pt idx="20">
                  <c:v>-1.9394476730091224E-2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99-4FF6-A2F0-0B6095CD6FFD}"/>
            </c:ext>
          </c:extLst>
        </c:ser>
        <c:ser>
          <c:idx val="1"/>
          <c:order val="1"/>
          <c:tx>
            <c:strRef>
              <c:f>'D05'!$L$6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'D05'!$A$10:$A$30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'D05'!$L$10:$L$30</c:f>
              <c:numCache>
                <c:formatCode>0.00</c:formatCode>
                <c:ptCount val="21"/>
                <c:pt idx="0">
                  <c:v>-0.16138975278968767</c:v>
                </c:pt>
                <c:pt idx="1">
                  <c:v>-0.14268793594281401</c:v>
                </c:pt>
                <c:pt idx="2">
                  <c:v>-0.11567420049732979</c:v>
                </c:pt>
                <c:pt idx="3">
                  <c:v>-0.15446315395751226</c:v>
                </c:pt>
                <c:pt idx="4">
                  <c:v>-0.28329789223597535</c:v>
                </c:pt>
                <c:pt idx="5">
                  <c:v>-0.5298848106614209</c:v>
                </c:pt>
                <c:pt idx="6">
                  <c:v>-0.5825269617859542</c:v>
                </c:pt>
                <c:pt idx="7">
                  <c:v>-0.52157289206281043</c:v>
                </c:pt>
                <c:pt idx="8">
                  <c:v>-0.42806380782844206</c:v>
                </c:pt>
                <c:pt idx="9">
                  <c:v>-0.33247674394442095</c:v>
                </c:pt>
                <c:pt idx="10">
                  <c:v>-0.29992172943319645</c:v>
                </c:pt>
                <c:pt idx="11">
                  <c:v>-0.21403190391422103</c:v>
                </c:pt>
                <c:pt idx="12">
                  <c:v>-0.15238517430785961</c:v>
                </c:pt>
                <c:pt idx="13">
                  <c:v>-9.9743023183326299E-2</c:v>
                </c:pt>
                <c:pt idx="14">
                  <c:v>-7.2729287737842083E-2</c:v>
                </c:pt>
                <c:pt idx="15">
                  <c:v>-4.6408212175575426E-2</c:v>
                </c:pt>
                <c:pt idx="16">
                  <c:v>-4.2252252876270165E-2</c:v>
                </c:pt>
                <c:pt idx="17">
                  <c:v>-2.1472456379743855E-2</c:v>
                </c:pt>
                <c:pt idx="18">
                  <c:v>-6.2339389489578937E-3</c:v>
                </c:pt>
                <c:pt idx="19">
                  <c:v>-2.7706395328701747E-3</c:v>
                </c:pt>
                <c:pt idx="20">
                  <c:v>-6.9265988321754368E-4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99-4FF6-A2F0-0B6095CD6FFD}"/>
            </c:ext>
          </c:extLst>
        </c:ser>
        <c:ser>
          <c:idx val="3"/>
          <c:order val="2"/>
          <c:tx>
            <c:strRef>
              <c:f>'D05'!$J$6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'D05'!$A$10:$A$30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'D05'!$J$10:$J$30</c:f>
              <c:numCache>
                <c:formatCode>0.00</c:formatCode>
                <c:ptCount val="21"/>
                <c:pt idx="0">
                  <c:v>1.9657687485713888</c:v>
                </c:pt>
                <c:pt idx="1">
                  <c:v>1.9623054491553014</c:v>
                </c:pt>
                <c:pt idx="2">
                  <c:v>1.9366770334762522</c:v>
                </c:pt>
                <c:pt idx="3">
                  <c:v>1.8674110451544979</c:v>
                </c:pt>
                <c:pt idx="4">
                  <c:v>1.9463742718412977</c:v>
                </c:pt>
                <c:pt idx="5">
                  <c:v>2.6203323382119676</c:v>
                </c:pt>
                <c:pt idx="6">
                  <c:v>2.8336715822429714</c:v>
                </c:pt>
                <c:pt idx="7">
                  <c:v>2.8870063932507222</c:v>
                </c:pt>
                <c:pt idx="8">
                  <c:v>3.1093502157635533</c:v>
                </c:pt>
                <c:pt idx="9">
                  <c:v>3.2797445470350692</c:v>
                </c:pt>
                <c:pt idx="10">
                  <c:v>3.2631207098378483</c:v>
                </c:pt>
                <c:pt idx="11">
                  <c:v>3.4681480352702412</c:v>
                </c:pt>
                <c:pt idx="12">
                  <c:v>3.4307444015764936</c:v>
                </c:pt>
                <c:pt idx="13">
                  <c:v>3.0199970908284905</c:v>
                </c:pt>
                <c:pt idx="14">
                  <c:v>2.9438045036745608</c:v>
                </c:pt>
                <c:pt idx="15">
                  <c:v>2.7484744166072135</c:v>
                </c:pt>
                <c:pt idx="16">
                  <c:v>2.1049933850981155</c:v>
                </c:pt>
                <c:pt idx="17">
                  <c:v>1.8944247805999819</c:v>
                </c:pt>
                <c:pt idx="18">
                  <c:v>1.1131044323305928</c:v>
                </c:pt>
                <c:pt idx="19">
                  <c:v>0.38581155495217184</c:v>
                </c:pt>
                <c:pt idx="20">
                  <c:v>6.5110029022449112E-2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99-4FF6-A2F0-0B6095CD6FFD}"/>
            </c:ext>
          </c:extLst>
        </c:ser>
        <c:ser>
          <c:idx val="4"/>
          <c:order val="3"/>
          <c:tx>
            <c:strRef>
              <c:f>'D05'!$M$6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'D05'!$A$10:$A$30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'D05'!$M$10:$M$30</c:f>
              <c:numCache>
                <c:formatCode>0.00</c:formatCode>
                <c:ptCount val="21"/>
                <c:pt idx="0">
                  <c:v>0.1413026161763789</c:v>
                </c:pt>
                <c:pt idx="1">
                  <c:v>0.14338059582603155</c:v>
                </c:pt>
                <c:pt idx="2">
                  <c:v>0.13922463652672629</c:v>
                </c:pt>
                <c:pt idx="3">
                  <c:v>0.1710869911547333</c:v>
                </c:pt>
                <c:pt idx="4">
                  <c:v>0.41421061016409116</c:v>
                </c:pt>
                <c:pt idx="5">
                  <c:v>0.80279280464913316</c:v>
                </c:pt>
                <c:pt idx="6">
                  <c:v>0.94686606035838217</c:v>
                </c:pt>
                <c:pt idx="7">
                  <c:v>0.7612332116560806</c:v>
                </c:pt>
                <c:pt idx="8">
                  <c:v>0.60122877863282798</c:v>
                </c:pt>
                <c:pt idx="9">
                  <c:v>0.49178851708445603</c:v>
                </c:pt>
                <c:pt idx="10">
                  <c:v>0.40382071191582797</c:v>
                </c:pt>
                <c:pt idx="11">
                  <c:v>0.33178408406120341</c:v>
                </c:pt>
                <c:pt idx="12">
                  <c:v>0.25836213644014377</c:v>
                </c:pt>
                <c:pt idx="13">
                  <c:v>0.16208241267290521</c:v>
                </c:pt>
                <c:pt idx="14">
                  <c:v>0.10666962201550173</c:v>
                </c:pt>
                <c:pt idx="15">
                  <c:v>8.5889825518975421E-2</c:v>
                </c:pt>
                <c:pt idx="16">
                  <c:v>5.5412790657403496E-2</c:v>
                </c:pt>
                <c:pt idx="17">
                  <c:v>3.5325654044094726E-2</c:v>
                </c:pt>
                <c:pt idx="18">
                  <c:v>1.5238517430785962E-2</c:v>
                </c:pt>
                <c:pt idx="19">
                  <c:v>7.6192587153929812E-3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99-4FF6-A2F0-0B6095CD6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none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'D06'!$I$1</c:f>
          <c:strCache>
            <c:ptCount val="1"/>
            <c:pt idx="0">
              <c:v>06. TETUÁN 01.01.22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'D06'!$I$6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'D06'!$A$10:$A$30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'D06'!$I$10:$I$30</c:f>
              <c:numCache>
                <c:formatCode>0.00</c:formatCode>
                <c:ptCount val="21"/>
                <c:pt idx="0">
                  <c:v>-1.5308196554702982</c:v>
                </c:pt>
                <c:pt idx="1">
                  <c:v>-1.4755577011026983</c:v>
                </c:pt>
                <c:pt idx="2">
                  <c:v>-1.5244677066924133</c:v>
                </c:pt>
                <c:pt idx="3">
                  <c:v>-1.490167183291834</c:v>
                </c:pt>
                <c:pt idx="4">
                  <c:v>-1.7753696834188728</c:v>
                </c:pt>
                <c:pt idx="5">
                  <c:v>-2.6557497840337416</c:v>
                </c:pt>
                <c:pt idx="6">
                  <c:v>-2.9784287819503024</c:v>
                </c:pt>
                <c:pt idx="7">
                  <c:v>-2.9631841048833785</c:v>
                </c:pt>
                <c:pt idx="8">
                  <c:v>-2.8691752629706793</c:v>
                </c:pt>
                <c:pt idx="9">
                  <c:v>-2.8012094110473096</c:v>
                </c:pt>
                <c:pt idx="10">
                  <c:v>-2.6779816047563392</c:v>
                </c:pt>
                <c:pt idx="11">
                  <c:v>-2.6697240713450885</c:v>
                </c:pt>
                <c:pt idx="12">
                  <c:v>-2.3819807917068956</c:v>
                </c:pt>
                <c:pt idx="13">
                  <c:v>-1.8782712536206108</c:v>
                </c:pt>
                <c:pt idx="14">
                  <c:v>-1.5371716042481833</c:v>
                </c:pt>
                <c:pt idx="15">
                  <c:v>-1.2913511865440317</c:v>
                </c:pt>
                <c:pt idx="16">
                  <c:v>-0.90134153158188934</c:v>
                </c:pt>
                <c:pt idx="17">
                  <c:v>-0.72856852482341583</c:v>
                </c:pt>
                <c:pt idx="18">
                  <c:v>-0.35126276741704354</c:v>
                </c:pt>
                <c:pt idx="19">
                  <c:v>-8.4480918745871242E-2</c:v>
                </c:pt>
                <c:pt idx="20">
                  <c:v>-1.2068702677981605E-2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99-4FF6-A2F0-0B6095CD6FFD}"/>
            </c:ext>
          </c:extLst>
        </c:ser>
        <c:ser>
          <c:idx val="1"/>
          <c:order val="1"/>
          <c:tx>
            <c:strRef>
              <c:f>'D06'!$L$6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'D06'!$A$10:$A$30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'D06'!$L$10:$L$30</c:f>
              <c:numCache>
                <c:formatCode>0.00</c:formatCode>
                <c:ptCount val="21"/>
                <c:pt idx="0">
                  <c:v>-0.35697952131714006</c:v>
                </c:pt>
                <c:pt idx="1">
                  <c:v>-0.30552873621627114</c:v>
                </c:pt>
                <c:pt idx="2">
                  <c:v>-0.30806951572742519</c:v>
                </c:pt>
                <c:pt idx="3">
                  <c:v>-0.39064484983993086</c:v>
                </c:pt>
                <c:pt idx="4">
                  <c:v>-0.69426800142283651</c:v>
                </c:pt>
                <c:pt idx="5">
                  <c:v>-1.1751105239087352</c:v>
                </c:pt>
                <c:pt idx="6">
                  <c:v>-1.3307332689669189</c:v>
                </c:pt>
                <c:pt idx="7">
                  <c:v>-1.1382692209970018</c:v>
                </c:pt>
                <c:pt idx="8">
                  <c:v>-0.97184816301641341</c:v>
                </c:pt>
                <c:pt idx="9">
                  <c:v>-0.75778748920168715</c:v>
                </c:pt>
                <c:pt idx="10">
                  <c:v>-0.54436201026474929</c:v>
                </c:pt>
                <c:pt idx="11">
                  <c:v>-0.39953757812896995</c:v>
                </c:pt>
                <c:pt idx="12">
                  <c:v>-0.23819807917068955</c:v>
                </c:pt>
                <c:pt idx="13">
                  <c:v>-0.13783728848010571</c:v>
                </c:pt>
                <c:pt idx="14">
                  <c:v>-9.4644036790487329E-2</c:v>
                </c:pt>
                <c:pt idx="15">
                  <c:v>-4.0652472178464349E-2</c:v>
                </c:pt>
                <c:pt idx="16">
                  <c:v>-2.1596625844809186E-2</c:v>
                </c:pt>
                <c:pt idx="17">
                  <c:v>-1.4609482189135626E-2</c:v>
                </c:pt>
                <c:pt idx="18">
                  <c:v>-2.5407795111540218E-3</c:v>
                </c:pt>
                <c:pt idx="19">
                  <c:v>-1.2703897555770109E-3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99-4FF6-A2F0-0B6095CD6FFD}"/>
            </c:ext>
          </c:extLst>
        </c:ser>
        <c:ser>
          <c:idx val="3"/>
          <c:order val="2"/>
          <c:tx>
            <c:strRef>
              <c:f>'D06'!$J$6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'D06'!$A$10:$A$30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'D06'!$J$10:$J$30</c:f>
              <c:numCache>
                <c:formatCode>0.00</c:formatCode>
                <c:ptCount val="21"/>
                <c:pt idx="0">
                  <c:v>1.4450683469688501</c:v>
                </c:pt>
                <c:pt idx="1">
                  <c:v>1.4507851008689465</c:v>
                </c:pt>
                <c:pt idx="2">
                  <c:v>1.4202957467350983</c:v>
                </c:pt>
                <c:pt idx="3">
                  <c:v>1.439986787946542</c:v>
                </c:pt>
                <c:pt idx="4">
                  <c:v>1.6972407134508867</c:v>
                </c:pt>
                <c:pt idx="5">
                  <c:v>2.6258956247776815</c:v>
                </c:pt>
                <c:pt idx="6">
                  <c:v>3.0152700848620357</c:v>
                </c:pt>
                <c:pt idx="7">
                  <c:v>2.9504802073276082</c:v>
                </c:pt>
                <c:pt idx="8">
                  <c:v>2.9498450124498197</c:v>
                </c:pt>
                <c:pt idx="9">
                  <c:v>3.0794247675186748</c:v>
                </c:pt>
                <c:pt idx="10">
                  <c:v>3.0787895726408863</c:v>
                </c:pt>
                <c:pt idx="11">
                  <c:v>3.3493825905787893</c:v>
                </c:pt>
                <c:pt idx="12">
                  <c:v>3.0571929467960772</c:v>
                </c:pt>
                <c:pt idx="13">
                  <c:v>2.6157325067330657</c:v>
                </c:pt>
                <c:pt idx="14">
                  <c:v>2.275268052238427</c:v>
                </c:pt>
                <c:pt idx="15">
                  <c:v>2.1126581635245696</c:v>
                </c:pt>
                <c:pt idx="16">
                  <c:v>1.6553178515168454</c:v>
                </c:pt>
                <c:pt idx="17">
                  <c:v>1.6629401900503074</c:v>
                </c:pt>
                <c:pt idx="18">
                  <c:v>0.94771075766045021</c:v>
                </c:pt>
                <c:pt idx="19">
                  <c:v>0.30679912597184816</c:v>
                </c:pt>
                <c:pt idx="20">
                  <c:v>4.9545200467503429E-2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99-4FF6-A2F0-0B6095CD6FFD}"/>
            </c:ext>
          </c:extLst>
        </c:ser>
        <c:ser>
          <c:idx val="4"/>
          <c:order val="3"/>
          <c:tx>
            <c:strRef>
              <c:f>'D06'!$M$6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'D06'!$A$10:$A$30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'D06'!$M$10:$M$30</c:f>
              <c:numCache>
                <c:formatCode>0.00</c:formatCode>
                <c:ptCount val="21"/>
                <c:pt idx="0">
                  <c:v>0.37603536765079526</c:v>
                </c:pt>
                <c:pt idx="1">
                  <c:v>0.30235276182732862</c:v>
                </c:pt>
                <c:pt idx="2">
                  <c:v>0.23883327404847807</c:v>
                </c:pt>
                <c:pt idx="3">
                  <c:v>0.32394938767213782</c:v>
                </c:pt>
                <c:pt idx="4">
                  <c:v>0.87466334671477219</c:v>
                </c:pt>
                <c:pt idx="5">
                  <c:v>1.6133949895828039</c:v>
                </c:pt>
                <c:pt idx="6">
                  <c:v>1.9125717770211901</c:v>
                </c:pt>
                <c:pt idx="7">
                  <c:v>1.5517810864373189</c:v>
                </c:pt>
                <c:pt idx="8">
                  <c:v>1.1363636363636365</c:v>
                </c:pt>
                <c:pt idx="9">
                  <c:v>0.8613242542812134</c:v>
                </c:pt>
                <c:pt idx="10">
                  <c:v>0.69934956044514462</c:v>
                </c:pt>
                <c:pt idx="11">
                  <c:v>0.49926317394176528</c:v>
                </c:pt>
                <c:pt idx="12">
                  <c:v>0.35697952131714006</c:v>
                </c:pt>
                <c:pt idx="13">
                  <c:v>0.23692768941511255</c:v>
                </c:pt>
                <c:pt idx="14">
                  <c:v>0.1613394989582804</c:v>
                </c:pt>
                <c:pt idx="15">
                  <c:v>8.4480918745871242E-2</c:v>
                </c:pt>
                <c:pt idx="16">
                  <c:v>4.9545200467503429E-2</c:v>
                </c:pt>
                <c:pt idx="17">
                  <c:v>2.2867015600386197E-2</c:v>
                </c:pt>
                <c:pt idx="18">
                  <c:v>7.6223385334620664E-3</c:v>
                </c:pt>
                <c:pt idx="19">
                  <c:v>6.3519487778850546E-4</c:v>
                </c:pt>
                <c:pt idx="20">
                  <c:v>1.2703897555770109E-3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99-4FF6-A2F0-0B6095CD6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none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'D07'!$I$1</c:f>
          <c:strCache>
            <c:ptCount val="1"/>
            <c:pt idx="0">
              <c:v>07. CHAMBERÍ 01.01.22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'D07'!$I$6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'D07'!$A$10:$A$30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'D07'!$I$10:$I$30</c:f>
              <c:numCache>
                <c:formatCode>0.00</c:formatCode>
                <c:ptCount val="21"/>
                <c:pt idx="0">
                  <c:v>-1.5668021502556706</c:v>
                </c:pt>
                <c:pt idx="1">
                  <c:v>-1.522369360313506</c:v>
                </c:pt>
                <c:pt idx="2">
                  <c:v>-1.4604548169514735</c:v>
                </c:pt>
                <c:pt idx="3">
                  <c:v>-1.555876054368253</c:v>
                </c:pt>
                <c:pt idx="4">
                  <c:v>-1.8465102049735589</c:v>
                </c:pt>
                <c:pt idx="5">
                  <c:v>-2.9383913873228149</c:v>
                </c:pt>
                <c:pt idx="6">
                  <c:v>-3.1649257753886051</c:v>
                </c:pt>
                <c:pt idx="7">
                  <c:v>-2.7832408257214869</c:v>
                </c:pt>
                <c:pt idx="8">
                  <c:v>-2.8538962457934534</c:v>
                </c:pt>
                <c:pt idx="9">
                  <c:v>-2.8291304284486398</c:v>
                </c:pt>
                <c:pt idx="10">
                  <c:v>-2.5843858805704878</c:v>
                </c:pt>
                <c:pt idx="11">
                  <c:v>-2.6739798668473114</c:v>
                </c:pt>
                <c:pt idx="12">
                  <c:v>-2.5020759582186094</c:v>
                </c:pt>
                <c:pt idx="13">
                  <c:v>-2.2675290998353805</c:v>
                </c:pt>
                <c:pt idx="14">
                  <c:v>-2.0562912460119751</c:v>
                </c:pt>
                <c:pt idx="15">
                  <c:v>-1.7263231502119663</c:v>
                </c:pt>
                <c:pt idx="16">
                  <c:v>-1.0962516207042232</c:v>
                </c:pt>
                <c:pt idx="17">
                  <c:v>-0.82309922351878562</c:v>
                </c:pt>
                <c:pt idx="18">
                  <c:v>-0.40863598618941482</c:v>
                </c:pt>
                <c:pt idx="19">
                  <c:v>-0.10197689494923007</c:v>
                </c:pt>
                <c:pt idx="20">
                  <c:v>-2.4037410952318518E-2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99-4FF6-A2F0-0B6095CD6FFD}"/>
            </c:ext>
          </c:extLst>
        </c:ser>
        <c:ser>
          <c:idx val="1"/>
          <c:order val="1"/>
          <c:tx>
            <c:strRef>
              <c:f>'D07'!$L$6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'D07'!$A$10:$A$30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'D07'!$L$10:$L$30</c:f>
              <c:numCache>
                <c:formatCode>0.00</c:formatCode>
                <c:ptCount val="21"/>
                <c:pt idx="0">
                  <c:v>-0.16170621913377911</c:v>
                </c:pt>
                <c:pt idx="1">
                  <c:v>-0.13985402735894409</c:v>
                </c:pt>
                <c:pt idx="2">
                  <c:v>-0.1332983698264936</c:v>
                </c:pt>
                <c:pt idx="3">
                  <c:v>-0.17481753419868012</c:v>
                </c:pt>
                <c:pt idx="4">
                  <c:v>-0.49750156607374391</c:v>
                </c:pt>
                <c:pt idx="5">
                  <c:v>-0.87845810934836766</c:v>
                </c:pt>
                <c:pt idx="6">
                  <c:v>-0.90613755226315873</c:v>
                </c:pt>
                <c:pt idx="7">
                  <c:v>-0.69417129204725891</c:v>
                </c:pt>
                <c:pt idx="8">
                  <c:v>-0.53465029209096337</c:v>
                </c:pt>
                <c:pt idx="9">
                  <c:v>-0.39115423276954675</c:v>
                </c:pt>
                <c:pt idx="10">
                  <c:v>-0.32778287662252525</c:v>
                </c:pt>
                <c:pt idx="11">
                  <c:v>-0.26368311408300921</c:v>
                </c:pt>
                <c:pt idx="12">
                  <c:v>-0.16680506388124064</c:v>
                </c:pt>
                <c:pt idx="13">
                  <c:v>-0.11945864836909809</c:v>
                </c:pt>
                <c:pt idx="14">
                  <c:v>-7.4297452034439049E-2</c:v>
                </c:pt>
                <c:pt idx="15">
                  <c:v>-4.0790757979692033E-2</c:v>
                </c:pt>
                <c:pt idx="16">
                  <c:v>-2.695103652229652E-2</c:v>
                </c:pt>
                <c:pt idx="17">
                  <c:v>-1.383972145739551E-2</c:v>
                </c:pt>
                <c:pt idx="18">
                  <c:v>-1.4568127849890011E-3</c:v>
                </c:pt>
                <c:pt idx="19">
                  <c:v>-2.1852191774835014E-3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99-4FF6-A2F0-0B6095CD6FFD}"/>
            </c:ext>
          </c:extLst>
        </c:ser>
        <c:ser>
          <c:idx val="3"/>
          <c:order val="2"/>
          <c:tx>
            <c:strRef>
              <c:f>'D07'!$J$6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'D07'!$A$10:$A$30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'D07'!$J$10:$J$30</c:f>
              <c:numCache>
                <c:formatCode>0.00</c:formatCode>
                <c:ptCount val="21"/>
                <c:pt idx="0">
                  <c:v>1.5413079265183631</c:v>
                </c:pt>
                <c:pt idx="1">
                  <c:v>1.4291333420742101</c:v>
                </c:pt>
                <c:pt idx="2">
                  <c:v>1.5172705155660446</c:v>
                </c:pt>
                <c:pt idx="3">
                  <c:v>1.5769998397505938</c:v>
                </c:pt>
                <c:pt idx="4">
                  <c:v>1.9280917209329431</c:v>
                </c:pt>
                <c:pt idx="5">
                  <c:v>3.2326675698905931</c:v>
                </c:pt>
                <c:pt idx="6">
                  <c:v>3.2370380082455603</c:v>
                </c:pt>
                <c:pt idx="7">
                  <c:v>2.9602435790976505</c:v>
                </c:pt>
                <c:pt idx="8">
                  <c:v>2.915082382762991</c:v>
                </c:pt>
                <c:pt idx="9">
                  <c:v>3.1066532639890445</c:v>
                </c:pt>
                <c:pt idx="10">
                  <c:v>3.0250717480296609</c:v>
                </c:pt>
                <c:pt idx="11">
                  <c:v>3.3929169762393836</c:v>
                </c:pt>
                <c:pt idx="12">
                  <c:v>3.3732500036420316</c:v>
                </c:pt>
                <c:pt idx="13">
                  <c:v>3.3164343050274612</c:v>
                </c:pt>
                <c:pt idx="14">
                  <c:v>3.0731465699342979</c:v>
                </c:pt>
                <c:pt idx="15">
                  <c:v>2.8779336567457716</c:v>
                </c:pt>
                <c:pt idx="16">
                  <c:v>2.1211194149439856</c:v>
                </c:pt>
                <c:pt idx="17">
                  <c:v>2.03443905423714</c:v>
                </c:pt>
                <c:pt idx="18">
                  <c:v>1.2732543740803868</c:v>
                </c:pt>
                <c:pt idx="19">
                  <c:v>0.43631542910420579</c:v>
                </c:pt>
                <c:pt idx="20">
                  <c:v>8.7408767099340062E-2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99-4FF6-A2F0-0B6095CD6FFD}"/>
            </c:ext>
          </c:extLst>
        </c:ser>
        <c:ser>
          <c:idx val="4"/>
          <c:order val="3"/>
          <c:tx>
            <c:strRef>
              <c:f>'D07'!$M$6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'D07'!$A$10:$A$30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'D07'!$M$10:$M$30</c:f>
              <c:numCache>
                <c:formatCode>0.00</c:formatCode>
                <c:ptCount val="21"/>
                <c:pt idx="0">
                  <c:v>0.17408912780618563</c:v>
                </c:pt>
                <c:pt idx="1">
                  <c:v>0.13912562096644959</c:v>
                </c:pt>
                <c:pt idx="2">
                  <c:v>0.1427676529289221</c:v>
                </c:pt>
                <c:pt idx="3">
                  <c:v>0.20613900907594365</c:v>
                </c:pt>
                <c:pt idx="4">
                  <c:v>0.69781332400973151</c:v>
                </c:pt>
                <c:pt idx="5">
                  <c:v>1.2863656891452879</c:v>
                </c:pt>
                <c:pt idx="6">
                  <c:v>1.1822035750185744</c:v>
                </c:pt>
                <c:pt idx="7">
                  <c:v>0.85442069839604917</c:v>
                </c:pt>
                <c:pt idx="8">
                  <c:v>0.65483734685255601</c:v>
                </c:pt>
                <c:pt idx="9">
                  <c:v>0.46399487201899681</c:v>
                </c:pt>
                <c:pt idx="10">
                  <c:v>0.38969741998455776</c:v>
                </c:pt>
                <c:pt idx="11">
                  <c:v>0.33069650219250324</c:v>
                </c:pt>
                <c:pt idx="12">
                  <c:v>0.27242399079294322</c:v>
                </c:pt>
                <c:pt idx="13">
                  <c:v>0.18792884926358114</c:v>
                </c:pt>
                <c:pt idx="14">
                  <c:v>0.10489052051920807</c:v>
                </c:pt>
                <c:pt idx="15">
                  <c:v>5.1716853867109537E-2</c:v>
                </c:pt>
                <c:pt idx="16">
                  <c:v>3.4963506839736022E-2</c:v>
                </c:pt>
                <c:pt idx="17">
                  <c:v>2.1123785382340516E-2</c:v>
                </c:pt>
                <c:pt idx="18">
                  <c:v>1.0926095887417508E-2</c:v>
                </c:pt>
                <c:pt idx="19">
                  <c:v>2.1852191774835014E-3</c:v>
                </c:pt>
                <c:pt idx="20">
                  <c:v>7.2840639249450057E-4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99-4FF6-A2F0-0B6095CD6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none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24</xdr:row>
      <xdr:rowOff>4762</xdr:rowOff>
    </xdr:from>
    <xdr:to>
      <xdr:col>9</xdr:col>
      <xdr:colOff>0</xdr:colOff>
      <xdr:row>60</xdr:row>
      <xdr:rowOff>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4BC4CF14-A2B5-4CE4-9D45-0950A4D212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9</xdr:row>
      <xdr:rowOff>38100</xdr:rowOff>
    </xdr:from>
    <xdr:to>
      <xdr:col>8</xdr:col>
      <xdr:colOff>419100</xdr:colOff>
      <xdr:row>19</xdr:row>
      <xdr:rowOff>57150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47BE25B-C460-4EEB-80ED-E9DE4E6059A5}"/>
            </a:ext>
          </a:extLst>
        </xdr:cNvPr>
        <xdr:cNvSpPr txBox="1">
          <a:spLocks noChangeArrowheads="1"/>
        </xdr:cNvSpPr>
      </xdr:nvSpPr>
      <xdr:spPr bwMode="auto">
        <a:xfrm>
          <a:off x="47625" y="1495425"/>
          <a:ext cx="6467475" cy="1638300"/>
        </a:xfrm>
        <a:prstGeom prst="rect">
          <a:avLst/>
        </a:prstGeom>
        <a:solidFill>
          <a:srgbClr val="0066CC"/>
        </a:solidFill>
        <a:ln w="38100">
          <a:solidFill>
            <a:srgbClr val="0C55A6"/>
          </a:solidFill>
          <a:miter lim="800000"/>
          <a:headEnd/>
          <a:tailEnd/>
        </a:ln>
      </xdr:spPr>
      <xdr:txBody>
        <a:bodyPr vertOverflow="clip" wrap="square" lIns="54864" tIns="59436" rIns="54864" bIns="0" anchor="t" upright="1"/>
        <a:lstStyle/>
        <a:p>
          <a:pPr algn="ctr" rtl="0">
            <a:defRPr sz="1000"/>
          </a:pPr>
          <a:r>
            <a:rPr lang="es-ES" sz="2000" b="0" i="0" u="none" strike="noStrike" baseline="0">
              <a:solidFill>
                <a:srgbClr val="FFFFFF"/>
              </a:solidFill>
              <a:latin typeface="Arial Black"/>
            </a:rPr>
            <a:t>CIUDAD DE MADRID</a:t>
          </a:r>
          <a:endParaRPr lang="es-ES" sz="1400" b="0" i="0" u="none" strike="noStrike" baseline="0">
            <a:solidFill>
              <a:srgbClr val="FFFFFF"/>
            </a:solidFill>
            <a:latin typeface="Arial Black"/>
          </a:endParaRPr>
        </a:p>
        <a:p>
          <a:pPr algn="ctr" rtl="0">
            <a:defRPr sz="1000"/>
          </a:pPr>
          <a:endParaRPr lang="es-ES" sz="1400" b="0" i="0" u="none" strike="noStrike" baseline="0">
            <a:solidFill>
              <a:srgbClr val="FFFFFF"/>
            </a:solidFill>
            <a:latin typeface="Arial Black"/>
          </a:endParaRPr>
        </a:p>
        <a:p>
          <a:pPr algn="ctr" rtl="0">
            <a:defRPr sz="1000"/>
          </a:pPr>
          <a:r>
            <a:rPr lang="es-ES" sz="1100" b="0" i="0" u="none" strike="noStrike" baseline="0">
              <a:solidFill>
                <a:srgbClr val="FFFFFF"/>
              </a:solidFill>
              <a:latin typeface="Arial Black"/>
            </a:rPr>
            <a:t>ESTRUCTURA DE LA POBLACIÓN POR NACIONALIDAD, SEXO Y EDAD</a:t>
          </a:r>
        </a:p>
        <a:p>
          <a:pPr algn="ctr" rtl="0">
            <a:defRPr sz="1000"/>
          </a:pPr>
          <a:endParaRPr lang="es-ES" sz="1000" b="0" i="0" u="none" strike="noStrike" baseline="0">
            <a:solidFill>
              <a:srgbClr val="FFFFFF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0" i="0" u="none" strike="noStrike" baseline="0">
              <a:solidFill>
                <a:srgbClr val="FFFFFF"/>
              </a:solidFill>
              <a:latin typeface="Arial Black"/>
            </a:rPr>
            <a:t>(Revisión del Padrón Municipal de Habitantes </a:t>
          </a:r>
        </a:p>
        <a:p>
          <a:pPr algn="ctr" rtl="0">
            <a:defRPr sz="1000"/>
          </a:pPr>
          <a:r>
            <a:rPr lang="es-ES" sz="1100" b="0" i="0" u="none" strike="noStrike" baseline="0">
              <a:solidFill>
                <a:srgbClr val="FFFFFF"/>
              </a:solidFill>
              <a:latin typeface="Arial Black"/>
            </a:rPr>
            <a:t>a 1 de enero de 2013)</a:t>
          </a:r>
        </a:p>
      </xdr:txBody>
    </xdr:sp>
    <xdr:clientData/>
  </xdr:twoCellAnchor>
  <xdr:twoCellAnchor>
    <xdr:from>
      <xdr:col>0</xdr:col>
      <xdr:colOff>47625</xdr:colOff>
      <xdr:row>9</xdr:row>
      <xdr:rowOff>38100</xdr:rowOff>
    </xdr:from>
    <xdr:to>
      <xdr:col>8</xdr:col>
      <xdr:colOff>419100</xdr:colOff>
      <xdr:row>19</xdr:row>
      <xdr:rowOff>57150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F4A7905E-7AD0-4960-8DB9-CFDCC19B1CF0}"/>
            </a:ext>
          </a:extLst>
        </xdr:cNvPr>
        <xdr:cNvSpPr txBox="1">
          <a:spLocks noChangeArrowheads="1"/>
        </xdr:cNvSpPr>
      </xdr:nvSpPr>
      <xdr:spPr bwMode="auto">
        <a:xfrm>
          <a:off x="47625" y="1495425"/>
          <a:ext cx="6467475" cy="1638300"/>
        </a:xfrm>
        <a:prstGeom prst="rect">
          <a:avLst/>
        </a:prstGeom>
        <a:solidFill>
          <a:srgbClr val="0066CC"/>
        </a:solidFill>
        <a:ln w="38100">
          <a:solidFill>
            <a:srgbClr val="0C55A6"/>
          </a:solidFill>
          <a:miter lim="800000"/>
          <a:headEnd/>
          <a:tailEnd/>
        </a:ln>
      </xdr:spPr>
      <xdr:txBody>
        <a:bodyPr vertOverflow="clip" wrap="square" lIns="54864" tIns="59436" rIns="54864" bIns="0" anchor="t" upright="1"/>
        <a:lstStyle/>
        <a:p>
          <a:pPr algn="ctr" rtl="0">
            <a:defRPr sz="1000"/>
          </a:pPr>
          <a:r>
            <a:rPr lang="es-ES" sz="2000" b="0" i="0" u="none" strike="noStrike" baseline="0">
              <a:solidFill>
                <a:srgbClr val="FFFFFF"/>
              </a:solidFill>
              <a:latin typeface="Arial Black"/>
            </a:rPr>
            <a:t>CIUDAD DE MADRID</a:t>
          </a:r>
          <a:endParaRPr lang="es-ES" sz="1400" b="0" i="0" u="none" strike="noStrike" baseline="0">
            <a:solidFill>
              <a:srgbClr val="FFFFFF"/>
            </a:solidFill>
            <a:latin typeface="Arial Black"/>
          </a:endParaRPr>
        </a:p>
        <a:p>
          <a:pPr algn="ctr" rtl="0">
            <a:defRPr sz="1000"/>
          </a:pPr>
          <a:endParaRPr lang="es-ES" sz="1400" b="0" i="0" u="none" strike="noStrike" baseline="0">
            <a:solidFill>
              <a:srgbClr val="FFFFFF"/>
            </a:solidFill>
            <a:latin typeface="Arial Black"/>
          </a:endParaRPr>
        </a:p>
        <a:p>
          <a:pPr algn="ctr" rtl="0">
            <a:defRPr sz="1000"/>
          </a:pPr>
          <a:r>
            <a:rPr lang="es-ES" sz="1100" b="0" i="0" u="none" strike="noStrike" baseline="0">
              <a:solidFill>
                <a:srgbClr val="FFFFFF"/>
              </a:solidFill>
              <a:latin typeface="Arial Black"/>
            </a:rPr>
            <a:t>ESTRUCTURA DE LA POBLACIÓN POR NACIONALIDAD, SEXO Y EDAD</a:t>
          </a:r>
        </a:p>
        <a:p>
          <a:pPr algn="ctr" rtl="0">
            <a:defRPr sz="1000"/>
          </a:pPr>
          <a:endParaRPr lang="es-ES" sz="1000" b="0" i="0" u="none" strike="noStrike" baseline="0">
            <a:solidFill>
              <a:srgbClr val="FFFFFF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0" i="0" u="none" strike="noStrike" baseline="0">
              <a:solidFill>
                <a:srgbClr val="FFFFFF"/>
              </a:solidFill>
              <a:latin typeface="Arial Black"/>
            </a:rPr>
            <a:t>(Revisión del Padrón Municipal de Habitantes </a:t>
          </a:r>
        </a:p>
        <a:p>
          <a:pPr algn="ctr" rtl="0">
            <a:defRPr sz="1000"/>
          </a:pPr>
          <a:r>
            <a:rPr lang="es-ES" sz="1100" b="0" i="0" u="none" strike="noStrike" baseline="0">
              <a:solidFill>
                <a:srgbClr val="FFFFFF"/>
              </a:solidFill>
              <a:latin typeface="Arial Black"/>
            </a:rPr>
            <a:t>a 1 de enero de 2022)</a:t>
          </a:r>
        </a:p>
      </xdr:txBody>
    </xdr:sp>
    <xdr:clientData/>
  </xdr:twoCellAnchor>
  <xdr:twoCellAnchor>
    <xdr:from>
      <xdr:col>1</xdr:col>
      <xdr:colOff>342900</xdr:colOff>
      <xdr:row>0</xdr:row>
      <xdr:rowOff>9525</xdr:rowOff>
    </xdr:from>
    <xdr:to>
      <xdr:col>7</xdr:col>
      <xdr:colOff>28575</xdr:colOff>
      <xdr:row>9</xdr:row>
      <xdr:rowOff>9525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3437FDAD-8F04-4741-AE44-C008C93A4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9525"/>
          <a:ext cx="4257675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14286</xdr:rowOff>
    </xdr:from>
    <xdr:to>
      <xdr:col>8</xdr:col>
      <xdr:colOff>0</xdr:colOff>
      <xdr:row>61</xdr:row>
      <xdr:rowOff>85725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61C4817-B8EE-4C52-8A30-63A7FB6832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23811</xdr:colOff>
      <xdr:row>33</xdr:row>
      <xdr:rowOff>52386</xdr:rowOff>
    </xdr:from>
    <xdr:to>
      <xdr:col>8</xdr:col>
      <xdr:colOff>57150</xdr:colOff>
      <xdr:row>61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E47BD52-DF9B-47F7-93ED-6801106FB8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14286</xdr:colOff>
      <xdr:row>33</xdr:row>
      <xdr:rowOff>42861</xdr:rowOff>
    </xdr:from>
    <xdr:to>
      <xdr:col>8</xdr:col>
      <xdr:colOff>57150</xdr:colOff>
      <xdr:row>61</xdr:row>
      <xdr:rowOff>133350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742CE40-56B7-49A4-8CB1-92B040D80D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23812</xdr:rowOff>
    </xdr:from>
    <xdr:to>
      <xdr:col>8</xdr:col>
      <xdr:colOff>19050</xdr:colOff>
      <xdr:row>61</xdr:row>
      <xdr:rowOff>47626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2FE8CCC-E747-418B-9B7B-2143DD8E8F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14286</xdr:colOff>
      <xdr:row>33</xdr:row>
      <xdr:rowOff>23811</xdr:rowOff>
    </xdr:from>
    <xdr:to>
      <xdr:col>7</xdr:col>
      <xdr:colOff>581025</xdr:colOff>
      <xdr:row>61</xdr:row>
      <xdr:rowOff>66674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3372271-266C-49D0-8623-A038D5B1CA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33336</xdr:rowOff>
    </xdr:from>
    <xdr:to>
      <xdr:col>8</xdr:col>
      <xdr:colOff>66674</xdr:colOff>
      <xdr:row>61</xdr:row>
      <xdr:rowOff>66675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3AD6A30-396A-464A-94FB-36E15EFDBF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33336</xdr:colOff>
      <xdr:row>33</xdr:row>
      <xdr:rowOff>14287</xdr:rowOff>
    </xdr:from>
    <xdr:to>
      <xdr:col>8</xdr:col>
      <xdr:colOff>209550</xdr:colOff>
      <xdr:row>61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B634C93-2EC2-414E-A6F3-A46DA6851E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14286</xdr:rowOff>
    </xdr:from>
    <xdr:to>
      <xdr:col>8</xdr:col>
      <xdr:colOff>142875</xdr:colOff>
      <xdr:row>61</xdr:row>
      <xdr:rowOff>85725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EF84321-52D1-4AD1-A0EA-44DCA4EE07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42862</xdr:rowOff>
    </xdr:from>
    <xdr:to>
      <xdr:col>8</xdr:col>
      <xdr:colOff>185738</xdr:colOff>
      <xdr:row>61</xdr:row>
      <xdr:rowOff>19050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B9A9FEC-75E7-4575-86C4-DA2B8687BE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23811</xdr:colOff>
      <xdr:row>32</xdr:row>
      <xdr:rowOff>138111</xdr:rowOff>
    </xdr:from>
    <xdr:to>
      <xdr:col>8</xdr:col>
      <xdr:colOff>28575</xdr:colOff>
      <xdr:row>61</xdr:row>
      <xdr:rowOff>38100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2037185-2310-46C4-90E9-B589E7E73B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14286</xdr:colOff>
      <xdr:row>32</xdr:row>
      <xdr:rowOff>4762</xdr:rowOff>
    </xdr:from>
    <xdr:to>
      <xdr:col>8</xdr:col>
      <xdr:colOff>561975</xdr:colOff>
      <xdr:row>60</xdr:row>
      <xdr:rowOff>95250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96DBC73-C45B-4B5F-ACCE-28D3C964CC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33336</xdr:rowOff>
    </xdr:from>
    <xdr:to>
      <xdr:col>8</xdr:col>
      <xdr:colOff>47624</xdr:colOff>
      <xdr:row>61</xdr:row>
      <xdr:rowOff>133349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B60E13A-5B88-42B7-A08B-6FCF6C86B3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42861</xdr:rowOff>
    </xdr:from>
    <xdr:to>
      <xdr:col>8</xdr:col>
      <xdr:colOff>0</xdr:colOff>
      <xdr:row>61</xdr:row>
      <xdr:rowOff>95250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A6BF252-2C38-4D5D-91A2-B936F489F0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4761</xdr:colOff>
      <xdr:row>32</xdr:row>
      <xdr:rowOff>138112</xdr:rowOff>
    </xdr:from>
    <xdr:to>
      <xdr:col>8</xdr:col>
      <xdr:colOff>28574</xdr:colOff>
      <xdr:row>61</xdr:row>
      <xdr:rowOff>85725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F185E4A-B9FB-436B-B94A-4933D3B6B0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4761</xdr:colOff>
      <xdr:row>33</xdr:row>
      <xdr:rowOff>4761</xdr:rowOff>
    </xdr:from>
    <xdr:to>
      <xdr:col>8</xdr:col>
      <xdr:colOff>9524</xdr:colOff>
      <xdr:row>61</xdr:row>
      <xdr:rowOff>66675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56FF6E9-9FF4-4B16-AF52-A42A564AB7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23811</xdr:colOff>
      <xdr:row>32</xdr:row>
      <xdr:rowOff>33337</xdr:rowOff>
    </xdr:from>
    <xdr:to>
      <xdr:col>9</xdr:col>
      <xdr:colOff>0</xdr:colOff>
      <xdr:row>60</xdr:row>
      <xdr:rowOff>28575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77F811-C484-4ECD-83EB-448B7B7613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19051</xdr:rowOff>
    </xdr:from>
    <xdr:to>
      <xdr:col>9</xdr:col>
      <xdr:colOff>19050</xdr:colOff>
      <xdr:row>61</xdr:row>
      <xdr:rowOff>19050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45C957F-7844-47B0-B77A-A05D483E67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47623</xdr:colOff>
      <xdr:row>33</xdr:row>
      <xdr:rowOff>23812</xdr:rowOff>
    </xdr:from>
    <xdr:to>
      <xdr:col>8</xdr:col>
      <xdr:colOff>57149</xdr:colOff>
      <xdr:row>61</xdr:row>
      <xdr:rowOff>114300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DFADCEA-8614-448B-8180-9FF5AD1718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33335</xdr:colOff>
      <xdr:row>33</xdr:row>
      <xdr:rowOff>23811</xdr:rowOff>
    </xdr:from>
    <xdr:to>
      <xdr:col>8</xdr:col>
      <xdr:colOff>57149</xdr:colOff>
      <xdr:row>61</xdr:row>
      <xdr:rowOff>28575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496F80D-07C9-453C-A291-FB3B7AE40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14287</xdr:rowOff>
    </xdr:from>
    <xdr:to>
      <xdr:col>8</xdr:col>
      <xdr:colOff>538164</xdr:colOff>
      <xdr:row>61</xdr:row>
      <xdr:rowOff>28575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067AB25-C23F-4FA9-B4F0-42EA2F7E90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</xdr:colOff>
      <xdr:row>32</xdr:row>
      <xdr:rowOff>14286</xdr:rowOff>
    </xdr:from>
    <xdr:to>
      <xdr:col>8</xdr:col>
      <xdr:colOff>19050</xdr:colOff>
      <xdr:row>60</xdr:row>
      <xdr:rowOff>76199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7F2271C-38FC-48DB-8EDF-4B460B6CA8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23811</xdr:colOff>
      <xdr:row>32</xdr:row>
      <xdr:rowOff>71436</xdr:rowOff>
    </xdr:from>
    <xdr:to>
      <xdr:col>7</xdr:col>
      <xdr:colOff>657225</xdr:colOff>
      <xdr:row>60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44FD502-C31E-4059-B237-61DC579D6F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39792-1FEA-4803-A9F7-9580DC7B47D9}">
  <sheetPr>
    <pageSetUpPr fitToPage="1"/>
  </sheetPr>
  <dimension ref="I1:V109"/>
  <sheetViews>
    <sheetView showGridLines="0" tabSelected="1" topLeftCell="A13" workbookViewId="0">
      <selection activeCell="N9" sqref="N9"/>
    </sheetView>
  </sheetViews>
  <sheetFormatPr baseColWidth="10" defaultRowHeight="12.75" x14ac:dyDescent="0.2"/>
  <cols>
    <col min="1" max="9" width="11.42578125" style="1"/>
    <col min="10" max="11" width="5.7109375" style="1" customWidth="1"/>
    <col min="12" max="12" width="8.7109375" style="1" customWidth="1"/>
    <col min="13" max="23" width="0.28515625" style="1" customWidth="1"/>
    <col min="24" max="24" width="8.7109375" style="1" customWidth="1"/>
    <col min="25" max="25" width="11.42578125" style="1" customWidth="1"/>
    <col min="26" max="266" width="11.42578125" style="1"/>
    <col min="267" max="279" width="0.140625" style="1" customWidth="1"/>
    <col min="280" max="522" width="11.42578125" style="1"/>
    <col min="523" max="535" width="0.140625" style="1" customWidth="1"/>
    <col min="536" max="778" width="11.42578125" style="1"/>
    <col min="779" max="791" width="0.140625" style="1" customWidth="1"/>
    <col min="792" max="1034" width="11.42578125" style="1"/>
    <col min="1035" max="1047" width="0.140625" style="1" customWidth="1"/>
    <col min="1048" max="1290" width="11.42578125" style="1"/>
    <col min="1291" max="1303" width="0.140625" style="1" customWidth="1"/>
    <col min="1304" max="1546" width="11.42578125" style="1"/>
    <col min="1547" max="1559" width="0.140625" style="1" customWidth="1"/>
    <col min="1560" max="1802" width="11.42578125" style="1"/>
    <col min="1803" max="1815" width="0.140625" style="1" customWidth="1"/>
    <col min="1816" max="2058" width="11.42578125" style="1"/>
    <col min="2059" max="2071" width="0.140625" style="1" customWidth="1"/>
    <col min="2072" max="2314" width="11.42578125" style="1"/>
    <col min="2315" max="2327" width="0.140625" style="1" customWidth="1"/>
    <col min="2328" max="2570" width="11.42578125" style="1"/>
    <col min="2571" max="2583" width="0.140625" style="1" customWidth="1"/>
    <col min="2584" max="2826" width="11.42578125" style="1"/>
    <col min="2827" max="2839" width="0.140625" style="1" customWidth="1"/>
    <col min="2840" max="3082" width="11.42578125" style="1"/>
    <col min="3083" max="3095" width="0.140625" style="1" customWidth="1"/>
    <col min="3096" max="3338" width="11.42578125" style="1"/>
    <col min="3339" max="3351" width="0.140625" style="1" customWidth="1"/>
    <col min="3352" max="3594" width="11.42578125" style="1"/>
    <col min="3595" max="3607" width="0.140625" style="1" customWidth="1"/>
    <col min="3608" max="3850" width="11.42578125" style="1"/>
    <col min="3851" max="3863" width="0.140625" style="1" customWidth="1"/>
    <col min="3864" max="4106" width="11.42578125" style="1"/>
    <col min="4107" max="4119" width="0.140625" style="1" customWidth="1"/>
    <col min="4120" max="4362" width="11.42578125" style="1"/>
    <col min="4363" max="4375" width="0.140625" style="1" customWidth="1"/>
    <col min="4376" max="4618" width="11.42578125" style="1"/>
    <col min="4619" max="4631" width="0.140625" style="1" customWidth="1"/>
    <col min="4632" max="4874" width="11.42578125" style="1"/>
    <col min="4875" max="4887" width="0.140625" style="1" customWidth="1"/>
    <col min="4888" max="5130" width="11.42578125" style="1"/>
    <col min="5131" max="5143" width="0.140625" style="1" customWidth="1"/>
    <col min="5144" max="5386" width="11.42578125" style="1"/>
    <col min="5387" max="5399" width="0.140625" style="1" customWidth="1"/>
    <col min="5400" max="5642" width="11.42578125" style="1"/>
    <col min="5643" max="5655" width="0.140625" style="1" customWidth="1"/>
    <col min="5656" max="5898" width="11.42578125" style="1"/>
    <col min="5899" max="5911" width="0.140625" style="1" customWidth="1"/>
    <col min="5912" max="6154" width="11.42578125" style="1"/>
    <col min="6155" max="6167" width="0.140625" style="1" customWidth="1"/>
    <col min="6168" max="6410" width="11.42578125" style="1"/>
    <col min="6411" max="6423" width="0.140625" style="1" customWidth="1"/>
    <col min="6424" max="6666" width="11.42578125" style="1"/>
    <col min="6667" max="6679" width="0.140625" style="1" customWidth="1"/>
    <col min="6680" max="6922" width="11.42578125" style="1"/>
    <col min="6923" max="6935" width="0.140625" style="1" customWidth="1"/>
    <col min="6936" max="7178" width="11.42578125" style="1"/>
    <col min="7179" max="7191" width="0.140625" style="1" customWidth="1"/>
    <col min="7192" max="7434" width="11.42578125" style="1"/>
    <col min="7435" max="7447" width="0.140625" style="1" customWidth="1"/>
    <col min="7448" max="7690" width="11.42578125" style="1"/>
    <col min="7691" max="7703" width="0.140625" style="1" customWidth="1"/>
    <col min="7704" max="7946" width="11.42578125" style="1"/>
    <col min="7947" max="7959" width="0.140625" style="1" customWidth="1"/>
    <col min="7960" max="8202" width="11.42578125" style="1"/>
    <col min="8203" max="8215" width="0.140625" style="1" customWidth="1"/>
    <col min="8216" max="8458" width="11.42578125" style="1"/>
    <col min="8459" max="8471" width="0.140625" style="1" customWidth="1"/>
    <col min="8472" max="8714" width="11.42578125" style="1"/>
    <col min="8715" max="8727" width="0.140625" style="1" customWidth="1"/>
    <col min="8728" max="8970" width="11.42578125" style="1"/>
    <col min="8971" max="8983" width="0.140625" style="1" customWidth="1"/>
    <col min="8984" max="9226" width="11.42578125" style="1"/>
    <col min="9227" max="9239" width="0.140625" style="1" customWidth="1"/>
    <col min="9240" max="9482" width="11.42578125" style="1"/>
    <col min="9483" max="9495" width="0.140625" style="1" customWidth="1"/>
    <col min="9496" max="9738" width="11.42578125" style="1"/>
    <col min="9739" max="9751" width="0.140625" style="1" customWidth="1"/>
    <col min="9752" max="9994" width="11.42578125" style="1"/>
    <col min="9995" max="10007" width="0.140625" style="1" customWidth="1"/>
    <col min="10008" max="10250" width="11.42578125" style="1"/>
    <col min="10251" max="10263" width="0.140625" style="1" customWidth="1"/>
    <col min="10264" max="10506" width="11.42578125" style="1"/>
    <col min="10507" max="10519" width="0.140625" style="1" customWidth="1"/>
    <col min="10520" max="10762" width="11.42578125" style="1"/>
    <col min="10763" max="10775" width="0.140625" style="1" customWidth="1"/>
    <col min="10776" max="11018" width="11.42578125" style="1"/>
    <col min="11019" max="11031" width="0.140625" style="1" customWidth="1"/>
    <col min="11032" max="11274" width="11.42578125" style="1"/>
    <col min="11275" max="11287" width="0.140625" style="1" customWidth="1"/>
    <col min="11288" max="11530" width="11.42578125" style="1"/>
    <col min="11531" max="11543" width="0.140625" style="1" customWidth="1"/>
    <col min="11544" max="11786" width="11.42578125" style="1"/>
    <col min="11787" max="11799" width="0.140625" style="1" customWidth="1"/>
    <col min="11800" max="12042" width="11.42578125" style="1"/>
    <col min="12043" max="12055" width="0.140625" style="1" customWidth="1"/>
    <col min="12056" max="12298" width="11.42578125" style="1"/>
    <col min="12299" max="12311" width="0.140625" style="1" customWidth="1"/>
    <col min="12312" max="12554" width="11.42578125" style="1"/>
    <col min="12555" max="12567" width="0.140625" style="1" customWidth="1"/>
    <col min="12568" max="12810" width="11.42578125" style="1"/>
    <col min="12811" max="12823" width="0.140625" style="1" customWidth="1"/>
    <col min="12824" max="13066" width="11.42578125" style="1"/>
    <col min="13067" max="13079" width="0.140625" style="1" customWidth="1"/>
    <col min="13080" max="13322" width="11.42578125" style="1"/>
    <col min="13323" max="13335" width="0.140625" style="1" customWidth="1"/>
    <col min="13336" max="13578" width="11.42578125" style="1"/>
    <col min="13579" max="13591" width="0.140625" style="1" customWidth="1"/>
    <col min="13592" max="13834" width="11.42578125" style="1"/>
    <col min="13835" max="13847" width="0.140625" style="1" customWidth="1"/>
    <col min="13848" max="14090" width="11.42578125" style="1"/>
    <col min="14091" max="14103" width="0.140625" style="1" customWidth="1"/>
    <col min="14104" max="14346" width="11.42578125" style="1"/>
    <col min="14347" max="14359" width="0.140625" style="1" customWidth="1"/>
    <col min="14360" max="14602" width="11.42578125" style="1"/>
    <col min="14603" max="14615" width="0.140625" style="1" customWidth="1"/>
    <col min="14616" max="14858" width="11.42578125" style="1"/>
    <col min="14859" max="14871" width="0.140625" style="1" customWidth="1"/>
    <col min="14872" max="15114" width="11.42578125" style="1"/>
    <col min="15115" max="15127" width="0.140625" style="1" customWidth="1"/>
    <col min="15128" max="15370" width="11.42578125" style="1"/>
    <col min="15371" max="15383" width="0.140625" style="1" customWidth="1"/>
    <col min="15384" max="15626" width="11.42578125" style="1"/>
    <col min="15627" max="15639" width="0.140625" style="1" customWidth="1"/>
    <col min="15640" max="15882" width="11.42578125" style="1"/>
    <col min="15883" max="15895" width="0.140625" style="1" customWidth="1"/>
    <col min="15896" max="16138" width="11.42578125" style="1"/>
    <col min="16139" max="16151" width="0.140625" style="1" customWidth="1"/>
    <col min="16152" max="16384" width="11.42578125" style="1"/>
  </cols>
  <sheetData>
    <row r="1" spans="9:22" x14ac:dyDescent="0.2">
      <c r="O1" s="30" t="s">
        <v>93</v>
      </c>
    </row>
    <row r="2" spans="9:22" x14ac:dyDescent="0.2">
      <c r="M2" s="2" t="str">
        <f>MM!A1&amp;" "&amp;'D01'!I3</f>
        <v>CIUDAD DE MADRID CIUDAD DE MADRID 01.01.2016</v>
      </c>
    </row>
    <row r="3" spans="9:22" x14ac:dyDescent="0.2">
      <c r="M3" s="3" t="s">
        <v>0</v>
      </c>
      <c r="N3" s="4"/>
      <c r="O3" s="5"/>
      <c r="P3" s="5"/>
      <c r="Q3" s="5"/>
      <c r="R3" s="5"/>
      <c r="S3" s="5"/>
      <c r="T3" s="5"/>
      <c r="U3" s="5"/>
      <c r="V3" s="5"/>
    </row>
    <row r="5" spans="9:22" x14ac:dyDescent="0.2">
      <c r="M5" s="6" t="s">
        <v>1</v>
      </c>
      <c r="N5" s="7">
        <v>3286647</v>
      </c>
      <c r="O5" s="7">
        <f>SUM(O7:O108)</f>
        <v>1293153</v>
      </c>
      <c r="P5" s="7">
        <f>SUM(P7:P108)</f>
        <v>1476251</v>
      </c>
      <c r="Q5" s="7">
        <f>SUM(Q7:Q108)</f>
        <v>241663</v>
      </c>
      <c r="R5" s="7">
        <f>SUM(R7:R108)</f>
        <v>275580</v>
      </c>
      <c r="S5" s="8"/>
      <c r="T5" s="8"/>
      <c r="U5" s="8"/>
      <c r="V5" s="8"/>
    </row>
    <row r="6" spans="9:22" x14ac:dyDescent="0.2">
      <c r="I6" s="30"/>
      <c r="J6" s="30"/>
      <c r="K6" s="30"/>
      <c r="L6" s="30"/>
      <c r="M6" s="30" t="s">
        <v>31</v>
      </c>
      <c r="N6" s="16"/>
      <c r="O6" s="31"/>
      <c r="P6" s="31"/>
      <c r="Q6" s="32"/>
      <c r="R6" s="32"/>
      <c r="S6" s="32" t="s">
        <v>94</v>
      </c>
      <c r="T6" s="32" t="s">
        <v>95</v>
      </c>
      <c r="U6" s="32" t="s">
        <v>96</v>
      </c>
      <c r="V6" s="32" t="s">
        <v>97</v>
      </c>
    </row>
    <row r="7" spans="9:22" x14ac:dyDescent="0.2">
      <c r="I7" s="30"/>
      <c r="J7" s="30"/>
      <c r="K7" s="30"/>
      <c r="L7" s="30"/>
      <c r="M7" s="34">
        <v>0</v>
      </c>
      <c r="N7" s="10">
        <v>24921</v>
      </c>
      <c r="O7" s="10">
        <v>10679</v>
      </c>
      <c r="P7" s="10">
        <v>9914</v>
      </c>
      <c r="Q7" s="10">
        <v>2233</v>
      </c>
      <c r="R7" s="10">
        <v>2095</v>
      </c>
      <c r="S7" s="11">
        <f>-1*(O7*100/N$5)</f>
        <v>-0.32492080834966458</v>
      </c>
      <c r="T7" s="11">
        <f>-1*(Q7*100/N$5)</f>
        <v>-6.7941583017586002E-2</v>
      </c>
      <c r="U7" s="11">
        <f>(-1*(P7*100/N$5))*-1</f>
        <v>0.30164480700239482</v>
      </c>
      <c r="V7" s="12">
        <f t="shared" ref="V7:V70" si="0">(-1*(R7*100/N$5))*-1</f>
        <v>6.3742774931411866E-2</v>
      </c>
    </row>
    <row r="8" spans="9:22" x14ac:dyDescent="0.2">
      <c r="I8" s="30"/>
      <c r="J8" s="30"/>
      <c r="K8" s="30"/>
      <c r="L8" s="30"/>
      <c r="M8" s="34">
        <v>1</v>
      </c>
      <c r="N8" s="10">
        <v>24716</v>
      </c>
      <c r="O8" s="10">
        <v>10177</v>
      </c>
      <c r="P8" s="10">
        <v>9800</v>
      </c>
      <c r="Q8" s="10">
        <v>2445</v>
      </c>
      <c r="R8" s="10">
        <v>2294</v>
      </c>
      <c r="S8" s="11">
        <f>-1*(O8*100/N$5)</f>
        <v>-0.30964688328256729</v>
      </c>
      <c r="T8" s="11">
        <f t="shared" ref="T8:T71" si="1">-1*(Q8*100/N$5)</f>
        <v>-7.4391925874607162E-2</v>
      </c>
      <c r="U8" s="11">
        <f t="shared" ref="U8:U71" si="2">(-1*(P8*100/N$5))*-1</f>
        <v>0.29817622640946839</v>
      </c>
      <c r="V8" s="12">
        <f t="shared" si="0"/>
        <v>6.9797577896257193E-2</v>
      </c>
    </row>
    <row r="9" spans="9:22" x14ac:dyDescent="0.2">
      <c r="I9" s="30"/>
      <c r="J9" s="30"/>
      <c r="K9" s="30"/>
      <c r="L9" s="30"/>
      <c r="M9" s="34">
        <v>2</v>
      </c>
      <c r="N9" s="10">
        <v>25555</v>
      </c>
      <c r="O9" s="10">
        <v>11035</v>
      </c>
      <c r="P9" s="10">
        <v>10467</v>
      </c>
      <c r="Q9" s="10">
        <v>2054</v>
      </c>
      <c r="R9" s="10">
        <v>1999</v>
      </c>
      <c r="S9" s="11">
        <f t="shared" ref="S9:S24" si="3">-1*(O9*100/N$5)</f>
        <v>-0.3357525161661718</v>
      </c>
      <c r="T9" s="11">
        <f t="shared" si="1"/>
        <v>-6.2495302963780412E-2</v>
      </c>
      <c r="U9" s="11">
        <f t="shared" si="2"/>
        <v>0.31847046549264341</v>
      </c>
      <c r="V9" s="12">
        <f t="shared" si="0"/>
        <v>6.0821864958421151E-2</v>
      </c>
    </row>
    <row r="10" spans="9:22" x14ac:dyDescent="0.2">
      <c r="I10" s="30"/>
      <c r="J10" s="30"/>
      <c r="K10" s="30"/>
      <c r="L10" s="30"/>
      <c r="M10" s="34">
        <v>3</v>
      </c>
      <c r="N10" s="10">
        <v>25435</v>
      </c>
      <c r="O10" s="10">
        <v>10963</v>
      </c>
      <c r="P10" s="10">
        <v>10644</v>
      </c>
      <c r="Q10" s="10">
        <v>1946</v>
      </c>
      <c r="R10" s="10">
        <v>1882</v>
      </c>
      <c r="S10" s="11">
        <f t="shared" si="3"/>
        <v>-0.33356183368642878</v>
      </c>
      <c r="T10" s="11">
        <f t="shared" si="1"/>
        <v>-5.9209279244165865E-2</v>
      </c>
      <c r="U10" s="11">
        <f t="shared" si="2"/>
        <v>0.32385589325534503</v>
      </c>
      <c r="V10" s="12">
        <f t="shared" si="0"/>
        <v>5.7262005928838719E-2</v>
      </c>
    </row>
    <row r="11" spans="9:22" x14ac:dyDescent="0.2">
      <c r="I11" s="30"/>
      <c r="J11" s="30"/>
      <c r="K11" s="30"/>
      <c r="L11" s="30"/>
      <c r="M11" s="34">
        <v>4</v>
      </c>
      <c r="N11" s="10">
        <v>26570</v>
      </c>
      <c r="O11" s="10">
        <v>11696</v>
      </c>
      <c r="P11" s="10">
        <v>11070</v>
      </c>
      <c r="Q11" s="10">
        <v>1966</v>
      </c>
      <c r="R11" s="10">
        <v>1838</v>
      </c>
      <c r="S11" s="11">
        <f t="shared" si="3"/>
        <v>-0.35586419837603489</v>
      </c>
      <c r="T11" s="11">
        <f t="shared" si="1"/>
        <v>-5.9817802155205595E-2</v>
      </c>
      <c r="U11" s="11">
        <f t="shared" si="2"/>
        <v>0.3368174312604913</v>
      </c>
      <c r="V11" s="12">
        <f t="shared" si="0"/>
        <v>5.592325552455131E-2</v>
      </c>
    </row>
    <row r="12" spans="9:22" x14ac:dyDescent="0.2">
      <c r="I12" s="30"/>
      <c r="J12" s="30"/>
      <c r="K12" s="30"/>
      <c r="L12" s="30"/>
      <c r="M12" s="34">
        <v>5</v>
      </c>
      <c r="N12" s="10">
        <v>27583</v>
      </c>
      <c r="O12" s="10">
        <v>12057</v>
      </c>
      <c r="P12" s="10">
        <v>11451</v>
      </c>
      <c r="Q12" s="10">
        <v>2097</v>
      </c>
      <c r="R12" s="10">
        <v>1978</v>
      </c>
      <c r="S12" s="11">
        <f t="shared" si="3"/>
        <v>-0.36684803692030205</v>
      </c>
      <c r="T12" s="11">
        <f t="shared" si="1"/>
        <v>-6.3803627222515841E-2</v>
      </c>
      <c r="U12" s="11">
        <f t="shared" si="2"/>
        <v>0.34840979271579819</v>
      </c>
      <c r="V12" s="12">
        <f t="shared" si="0"/>
        <v>6.0182915901829434E-2</v>
      </c>
    </row>
    <row r="13" spans="9:22" x14ac:dyDescent="0.2">
      <c r="I13" s="30"/>
      <c r="J13" s="30"/>
      <c r="K13" s="30"/>
      <c r="L13" s="30"/>
      <c r="M13" s="34">
        <v>6</v>
      </c>
      <c r="N13" s="10">
        <v>28323</v>
      </c>
      <c r="O13" s="10">
        <v>12339</v>
      </c>
      <c r="P13" s="10">
        <v>11825</v>
      </c>
      <c r="Q13" s="10">
        <v>2135</v>
      </c>
      <c r="R13" s="10">
        <v>2024</v>
      </c>
      <c r="S13" s="11">
        <f t="shared" si="3"/>
        <v>-0.37542820996596227</v>
      </c>
      <c r="T13" s="11">
        <f t="shared" si="1"/>
        <v>-6.4959820753491326E-2</v>
      </c>
      <c r="U13" s="11">
        <f t="shared" si="2"/>
        <v>0.35978917115224118</v>
      </c>
      <c r="V13" s="12">
        <f t="shared" si="0"/>
        <v>6.1582518597220817E-2</v>
      </c>
    </row>
    <row r="14" spans="9:22" x14ac:dyDescent="0.2">
      <c r="I14" s="30"/>
      <c r="J14" s="30"/>
      <c r="K14" s="30"/>
      <c r="L14" s="30"/>
      <c r="M14" s="34">
        <v>7</v>
      </c>
      <c r="N14" s="10">
        <v>28132</v>
      </c>
      <c r="O14" s="10">
        <v>12280</v>
      </c>
      <c r="P14" s="10">
        <v>11816</v>
      </c>
      <c r="Q14" s="10">
        <v>2040</v>
      </c>
      <c r="R14" s="10">
        <v>1996</v>
      </c>
      <c r="S14" s="11">
        <f t="shared" si="3"/>
        <v>-0.37363306737839508</v>
      </c>
      <c r="T14" s="11">
        <f t="shared" si="1"/>
        <v>-6.2069336926052598E-2</v>
      </c>
      <c r="U14" s="11">
        <f t="shared" si="2"/>
        <v>0.3595153358422733</v>
      </c>
      <c r="V14" s="12">
        <f t="shared" si="0"/>
        <v>6.073058652176519E-2</v>
      </c>
    </row>
    <row r="15" spans="9:22" x14ac:dyDescent="0.2">
      <c r="I15" s="30"/>
      <c r="J15" s="35" t="s">
        <v>2</v>
      </c>
      <c r="K15" s="30"/>
      <c r="L15" s="30"/>
      <c r="M15" s="34">
        <v>8</v>
      </c>
      <c r="N15" s="10">
        <v>27809</v>
      </c>
      <c r="O15" s="10">
        <v>12342</v>
      </c>
      <c r="P15" s="10">
        <v>11663</v>
      </c>
      <c r="Q15" s="10">
        <v>1933</v>
      </c>
      <c r="R15" s="10">
        <v>1871</v>
      </c>
      <c r="S15" s="11">
        <f t="shared" si="3"/>
        <v>-0.37551948840261823</v>
      </c>
      <c r="T15" s="11">
        <f t="shared" si="1"/>
        <v>-5.8813739351990038E-2</v>
      </c>
      <c r="U15" s="11">
        <f t="shared" si="2"/>
        <v>0.35486013557281937</v>
      </c>
      <c r="V15" s="12">
        <f t="shared" si="0"/>
        <v>5.6927318327766867E-2</v>
      </c>
    </row>
    <row r="16" spans="9:22" x14ac:dyDescent="0.2">
      <c r="I16" s="30"/>
      <c r="J16" s="35" t="s">
        <v>3</v>
      </c>
      <c r="K16" s="30"/>
      <c r="L16" s="30"/>
      <c r="M16" s="34">
        <v>9</v>
      </c>
      <c r="N16" s="10">
        <v>28819</v>
      </c>
      <c r="O16" s="10">
        <v>12697</v>
      </c>
      <c r="P16" s="10">
        <v>12319</v>
      </c>
      <c r="Q16" s="10">
        <v>1945</v>
      </c>
      <c r="R16" s="10">
        <v>1858</v>
      </c>
      <c r="S16" s="11">
        <f t="shared" si="3"/>
        <v>-0.38632077007357346</v>
      </c>
      <c r="T16" s="11">
        <f t="shared" si="1"/>
        <v>-5.9178853098613877E-2</v>
      </c>
      <c r="U16" s="11">
        <f t="shared" si="2"/>
        <v>0.37481968705492252</v>
      </c>
      <c r="V16" s="12">
        <f t="shared" si="0"/>
        <v>5.6531778435591047E-2</v>
      </c>
    </row>
    <row r="17" spans="9:22" x14ac:dyDescent="0.2">
      <c r="I17" s="30"/>
      <c r="J17" s="35" t="s">
        <v>4</v>
      </c>
      <c r="K17" s="30"/>
      <c r="L17" s="30"/>
      <c r="M17" s="34">
        <v>10</v>
      </c>
      <c r="N17" s="10">
        <v>29159</v>
      </c>
      <c r="O17" s="10">
        <v>12832</v>
      </c>
      <c r="P17" s="10">
        <v>12600</v>
      </c>
      <c r="Q17" s="10">
        <v>1965</v>
      </c>
      <c r="R17" s="10">
        <v>1762</v>
      </c>
      <c r="S17" s="11">
        <f t="shared" si="3"/>
        <v>-0.39042829972309168</v>
      </c>
      <c r="T17" s="11">
        <f t="shared" si="1"/>
        <v>-5.9787376009653607E-2</v>
      </c>
      <c r="U17" s="11">
        <f t="shared" si="2"/>
        <v>0.38336943395503076</v>
      </c>
      <c r="V17" s="12">
        <f t="shared" si="0"/>
        <v>5.3610868462600332E-2</v>
      </c>
    </row>
    <row r="18" spans="9:22" x14ac:dyDescent="0.2">
      <c r="I18" s="30"/>
      <c r="J18" s="35" t="s">
        <v>5</v>
      </c>
      <c r="K18" s="30"/>
      <c r="L18" s="30"/>
      <c r="M18" s="34">
        <v>11</v>
      </c>
      <c r="N18" s="10">
        <v>29378</v>
      </c>
      <c r="O18" s="10">
        <v>13155</v>
      </c>
      <c r="P18" s="10">
        <v>12514</v>
      </c>
      <c r="Q18" s="10">
        <v>1878</v>
      </c>
      <c r="R18" s="10">
        <v>1831</v>
      </c>
      <c r="S18" s="11">
        <f t="shared" si="3"/>
        <v>-0.40025594473638332</v>
      </c>
      <c r="T18" s="11">
        <f t="shared" si="1"/>
        <v>-5.7140301346630777E-2</v>
      </c>
      <c r="U18" s="11">
        <f t="shared" si="2"/>
        <v>0.38075278543755992</v>
      </c>
      <c r="V18" s="12">
        <f t="shared" si="0"/>
        <v>5.5710272505687407E-2</v>
      </c>
    </row>
    <row r="19" spans="9:22" x14ac:dyDescent="0.2">
      <c r="I19" s="30"/>
      <c r="J19" s="35" t="s">
        <v>6</v>
      </c>
      <c r="K19" s="30"/>
      <c r="L19" s="30"/>
      <c r="M19" s="34">
        <v>12</v>
      </c>
      <c r="N19" s="10">
        <v>29910</v>
      </c>
      <c r="O19" s="10">
        <v>13623</v>
      </c>
      <c r="P19" s="10">
        <v>12682</v>
      </c>
      <c r="Q19" s="10">
        <v>1811</v>
      </c>
      <c r="R19" s="10">
        <v>1794</v>
      </c>
      <c r="S19" s="11">
        <f t="shared" si="3"/>
        <v>-0.41449538085471305</v>
      </c>
      <c r="T19" s="11">
        <f t="shared" si="1"/>
        <v>-5.5101749594647677E-2</v>
      </c>
      <c r="U19" s="11">
        <f t="shared" si="2"/>
        <v>0.38586437789029365</v>
      </c>
      <c r="V19" s="12">
        <f t="shared" si="0"/>
        <v>5.4584505120263901E-2</v>
      </c>
    </row>
    <row r="20" spans="9:22" x14ac:dyDescent="0.2">
      <c r="I20" s="30"/>
      <c r="J20" s="35" t="s">
        <v>7</v>
      </c>
      <c r="K20" s="30"/>
      <c r="L20" s="30"/>
      <c r="M20" s="34">
        <v>13</v>
      </c>
      <c r="N20" s="10">
        <v>30798</v>
      </c>
      <c r="O20" s="10">
        <v>13949</v>
      </c>
      <c r="P20" s="10">
        <v>13434</v>
      </c>
      <c r="Q20" s="10">
        <v>1762</v>
      </c>
      <c r="R20" s="10">
        <v>1653</v>
      </c>
      <c r="S20" s="11">
        <f t="shared" si="3"/>
        <v>-0.42441430430466065</v>
      </c>
      <c r="T20" s="11">
        <f t="shared" si="1"/>
        <v>-5.3610868462600332E-2</v>
      </c>
      <c r="U20" s="11">
        <f t="shared" si="2"/>
        <v>0.40874483934538758</v>
      </c>
      <c r="V20" s="12">
        <f t="shared" si="0"/>
        <v>5.0294418597433797E-2</v>
      </c>
    </row>
    <row r="21" spans="9:22" x14ac:dyDescent="0.2">
      <c r="I21" s="30"/>
      <c r="J21" s="35" t="s">
        <v>8</v>
      </c>
      <c r="K21" s="30"/>
      <c r="L21" s="30"/>
      <c r="M21" s="34">
        <v>14</v>
      </c>
      <c r="N21" s="10">
        <v>29295</v>
      </c>
      <c r="O21" s="10">
        <v>13444</v>
      </c>
      <c r="P21" s="10">
        <v>12538</v>
      </c>
      <c r="Q21" s="10">
        <v>1740</v>
      </c>
      <c r="R21" s="10">
        <v>1573</v>
      </c>
      <c r="S21" s="11">
        <f t="shared" si="3"/>
        <v>-0.40904910080090745</v>
      </c>
      <c r="T21" s="11">
        <f t="shared" si="1"/>
        <v>-5.2941493260456628E-2</v>
      </c>
      <c r="U21" s="11">
        <f t="shared" si="2"/>
        <v>0.38148301293080761</v>
      </c>
      <c r="V21" s="12">
        <f t="shared" si="0"/>
        <v>4.786032695327487E-2</v>
      </c>
    </row>
    <row r="22" spans="9:22" x14ac:dyDescent="0.2">
      <c r="I22" s="30"/>
      <c r="J22" s="35" t="s">
        <v>9</v>
      </c>
      <c r="K22" s="36"/>
      <c r="L22" s="36"/>
      <c r="M22" s="34">
        <v>15</v>
      </c>
      <c r="N22" s="10">
        <v>28978</v>
      </c>
      <c r="O22" s="10">
        <v>13143</v>
      </c>
      <c r="P22" s="10">
        <v>12649</v>
      </c>
      <c r="Q22" s="10">
        <v>1573</v>
      </c>
      <c r="R22" s="10">
        <v>1613</v>
      </c>
      <c r="S22" s="11">
        <f t="shared" si="3"/>
        <v>-0.39989083098975947</v>
      </c>
      <c r="T22" s="11">
        <f t="shared" si="1"/>
        <v>-4.786032695327487E-2</v>
      </c>
      <c r="U22" s="11">
        <f t="shared" si="2"/>
        <v>0.38486031508707813</v>
      </c>
      <c r="V22" s="12">
        <f t="shared" si="0"/>
        <v>4.9077372775354337E-2</v>
      </c>
    </row>
    <row r="23" spans="9:22" x14ac:dyDescent="0.2">
      <c r="I23" s="30"/>
      <c r="J23" s="35" t="s">
        <v>10</v>
      </c>
      <c r="K23" s="30"/>
      <c r="L23" s="30"/>
      <c r="M23" s="34">
        <v>16</v>
      </c>
      <c r="N23" s="10">
        <v>28928</v>
      </c>
      <c r="O23" s="10">
        <v>12967</v>
      </c>
      <c r="P23" s="10">
        <v>12703</v>
      </c>
      <c r="Q23" s="10">
        <v>1666</v>
      </c>
      <c r="R23" s="10">
        <v>1592</v>
      </c>
      <c r="S23" s="11">
        <f t="shared" si="3"/>
        <v>-0.39453582937260984</v>
      </c>
      <c r="T23" s="11">
        <f t="shared" si="1"/>
        <v>-5.0689958489609624E-2</v>
      </c>
      <c r="U23" s="11">
        <f t="shared" si="2"/>
        <v>0.38650332694688538</v>
      </c>
      <c r="V23" s="12">
        <f t="shared" si="0"/>
        <v>4.843842371876262E-2</v>
      </c>
    </row>
    <row r="24" spans="9:22" x14ac:dyDescent="0.2">
      <c r="I24" s="30"/>
      <c r="J24" s="35" t="s">
        <v>11</v>
      </c>
      <c r="K24" s="30"/>
      <c r="L24" s="30"/>
      <c r="M24" s="34">
        <v>17</v>
      </c>
      <c r="N24" s="10">
        <v>29585</v>
      </c>
      <c r="O24" s="10">
        <v>13344</v>
      </c>
      <c r="P24" s="10">
        <v>12656</v>
      </c>
      <c r="Q24" s="10">
        <v>1839</v>
      </c>
      <c r="R24" s="10">
        <v>1746</v>
      </c>
      <c r="S24" s="11">
        <f t="shared" si="3"/>
        <v>-0.40600648624570879</v>
      </c>
      <c r="T24" s="11">
        <f t="shared" si="1"/>
        <v>-5.5953681670103297E-2</v>
      </c>
      <c r="U24" s="11">
        <f t="shared" si="2"/>
        <v>0.38507329810594199</v>
      </c>
      <c r="V24" s="12">
        <f t="shared" si="0"/>
        <v>5.3124050133768551E-2</v>
      </c>
    </row>
    <row r="25" spans="9:22" x14ac:dyDescent="0.2">
      <c r="I25" s="30"/>
      <c r="J25" s="35" t="s">
        <v>12</v>
      </c>
      <c r="K25" s="30"/>
      <c r="L25" s="30"/>
      <c r="M25" s="34">
        <v>18</v>
      </c>
      <c r="N25" s="10">
        <v>30377</v>
      </c>
      <c r="O25" s="10">
        <v>13338</v>
      </c>
      <c r="P25" s="10">
        <v>12930</v>
      </c>
      <c r="Q25" s="10">
        <v>2142</v>
      </c>
      <c r="R25" s="10">
        <v>1967</v>
      </c>
      <c r="S25" s="11">
        <f>-1*(O25*100/N$5)</f>
        <v>-0.40582392937239686</v>
      </c>
      <c r="T25" s="11">
        <f t="shared" si="1"/>
        <v>-6.5172803772355237E-2</v>
      </c>
      <c r="U25" s="11">
        <f t="shared" si="2"/>
        <v>0.39341006198718631</v>
      </c>
      <c r="V25" s="12">
        <f t="shared" si="0"/>
        <v>5.9848228300757582E-2</v>
      </c>
    </row>
    <row r="26" spans="9:22" x14ac:dyDescent="0.2">
      <c r="I26" s="30"/>
      <c r="J26" s="35" t="s">
        <v>13</v>
      </c>
      <c r="K26" s="30"/>
      <c r="L26" s="30"/>
      <c r="M26" s="34">
        <v>19</v>
      </c>
      <c r="N26" s="10">
        <v>31043</v>
      </c>
      <c r="O26" s="10">
        <v>13185</v>
      </c>
      <c r="P26" s="10">
        <v>12834</v>
      </c>
      <c r="Q26" s="10">
        <v>2556</v>
      </c>
      <c r="R26" s="10">
        <v>2468</v>
      </c>
      <c r="S26" s="11">
        <f>-1*(O26*100/N$5)</f>
        <v>-0.40116872910294293</v>
      </c>
      <c r="T26" s="11">
        <f t="shared" si="1"/>
        <v>-7.7769228030877671E-2</v>
      </c>
      <c r="U26" s="11">
        <f t="shared" si="2"/>
        <v>0.3904891520141956</v>
      </c>
      <c r="V26" s="12">
        <f t="shared" si="0"/>
        <v>7.5091727222302854E-2</v>
      </c>
    </row>
    <row r="27" spans="9:22" x14ac:dyDescent="0.2">
      <c r="I27" s="30"/>
      <c r="J27" s="35" t="s">
        <v>14</v>
      </c>
      <c r="K27" s="30"/>
      <c r="L27" s="30"/>
      <c r="M27" s="34">
        <v>20</v>
      </c>
      <c r="N27" s="10">
        <v>31699</v>
      </c>
      <c r="O27" s="10">
        <v>13173</v>
      </c>
      <c r="P27" s="10">
        <v>12796</v>
      </c>
      <c r="Q27" s="10">
        <v>2865</v>
      </c>
      <c r="R27" s="10">
        <v>2865</v>
      </c>
      <c r="S27" s="11">
        <f>-1*(O27*100/N$5)</f>
        <v>-0.40080361535631909</v>
      </c>
      <c r="T27" s="11">
        <f t="shared" si="1"/>
        <v>-8.717090700644152E-2</v>
      </c>
      <c r="U27" s="11">
        <f t="shared" si="2"/>
        <v>0.38933295848322014</v>
      </c>
      <c r="V27" s="12">
        <f t="shared" si="0"/>
        <v>8.717090700644152E-2</v>
      </c>
    </row>
    <row r="28" spans="9:22" x14ac:dyDescent="0.2">
      <c r="I28" s="30"/>
      <c r="J28" s="35" t="s">
        <v>15</v>
      </c>
      <c r="K28" s="30"/>
      <c r="L28" s="30"/>
      <c r="M28" s="34">
        <v>21</v>
      </c>
      <c r="N28" s="10">
        <v>33059</v>
      </c>
      <c r="O28" s="10">
        <v>13343</v>
      </c>
      <c r="P28" s="10">
        <v>12669</v>
      </c>
      <c r="Q28" s="10">
        <v>3378</v>
      </c>
      <c r="R28" s="10">
        <v>3669</v>
      </c>
      <c r="S28" s="11">
        <f t="shared" ref="S28:S91" si="4">-1*(O28*100/N$5)</f>
        <v>-0.4059760601001568</v>
      </c>
      <c r="T28" s="11">
        <f t="shared" si="1"/>
        <v>-0.10277951967461063</v>
      </c>
      <c r="U28" s="11">
        <f t="shared" si="2"/>
        <v>0.38546883799811782</v>
      </c>
      <c r="V28" s="12">
        <f t="shared" si="0"/>
        <v>0.11163352803023872</v>
      </c>
    </row>
    <row r="29" spans="9:22" x14ac:dyDescent="0.2">
      <c r="I29" s="30"/>
      <c r="J29" s="35" t="s">
        <v>16</v>
      </c>
      <c r="K29" s="30"/>
      <c r="L29" s="30"/>
      <c r="M29" s="34">
        <v>22</v>
      </c>
      <c r="N29" s="10">
        <v>33620</v>
      </c>
      <c r="O29" s="10">
        <v>13027</v>
      </c>
      <c r="P29" s="10">
        <v>12630</v>
      </c>
      <c r="Q29" s="10">
        <v>3599</v>
      </c>
      <c r="R29" s="10">
        <v>4364</v>
      </c>
      <c r="S29" s="11">
        <f t="shared" si="4"/>
        <v>-0.39636139810572901</v>
      </c>
      <c r="T29" s="11">
        <f t="shared" si="1"/>
        <v>-0.10950369784159966</v>
      </c>
      <c r="U29" s="11">
        <f t="shared" si="2"/>
        <v>0.38428221832159037</v>
      </c>
      <c r="V29" s="12">
        <f t="shared" si="0"/>
        <v>0.13277969918886939</v>
      </c>
    </row>
    <row r="30" spans="9:22" x14ac:dyDescent="0.2">
      <c r="I30" s="30"/>
      <c r="J30" s="35" t="s">
        <v>17</v>
      </c>
      <c r="K30" s="30"/>
      <c r="L30" s="30"/>
      <c r="M30" s="34">
        <v>23</v>
      </c>
      <c r="N30" s="10">
        <v>34358</v>
      </c>
      <c r="O30" s="10">
        <v>12773</v>
      </c>
      <c r="P30" s="10">
        <v>12370</v>
      </c>
      <c r="Q30" s="10">
        <v>4137</v>
      </c>
      <c r="R30" s="10">
        <v>5078</v>
      </c>
      <c r="S30" s="11">
        <f t="shared" si="4"/>
        <v>-0.38863315713552443</v>
      </c>
      <c r="T30" s="11">
        <f t="shared" si="1"/>
        <v>-0.12587296414856844</v>
      </c>
      <c r="U30" s="11">
        <f t="shared" si="2"/>
        <v>0.37637142047807387</v>
      </c>
      <c r="V30" s="12">
        <f t="shared" si="0"/>
        <v>0.15450396711298781</v>
      </c>
    </row>
    <row r="31" spans="9:22" x14ac:dyDescent="0.2">
      <c r="I31" s="30"/>
      <c r="J31" s="35" t="s">
        <v>18</v>
      </c>
      <c r="K31" s="30"/>
      <c r="L31" s="30"/>
      <c r="M31" s="34">
        <v>24</v>
      </c>
      <c r="N31" s="10">
        <v>37231</v>
      </c>
      <c r="O31" s="10">
        <v>13220</v>
      </c>
      <c r="P31" s="10">
        <v>13184</v>
      </c>
      <c r="Q31" s="10">
        <v>4755</v>
      </c>
      <c r="R31" s="10">
        <v>6072</v>
      </c>
      <c r="S31" s="11">
        <f t="shared" si="4"/>
        <v>-0.40223364419726243</v>
      </c>
      <c r="T31" s="11">
        <f t="shared" si="1"/>
        <v>-0.14467632209969614</v>
      </c>
      <c r="U31" s="11">
        <f t="shared" si="2"/>
        <v>0.40113830295739095</v>
      </c>
      <c r="V31" s="12">
        <f t="shared" si="0"/>
        <v>0.18474755579166244</v>
      </c>
    </row>
    <row r="32" spans="9:22" x14ac:dyDescent="0.2">
      <c r="J32" s="35" t="s">
        <v>19</v>
      </c>
      <c r="M32" s="9">
        <v>25</v>
      </c>
      <c r="N32" s="10">
        <v>38681</v>
      </c>
      <c r="O32" s="10">
        <v>13394</v>
      </c>
      <c r="P32" s="10">
        <v>13539</v>
      </c>
      <c r="Q32" s="10">
        <v>5184</v>
      </c>
      <c r="R32" s="10">
        <v>6564</v>
      </c>
      <c r="S32" s="11">
        <f t="shared" si="4"/>
        <v>-0.40752779352330809</v>
      </c>
      <c r="T32" s="11">
        <f t="shared" si="1"/>
        <v>-0.15772913854149836</v>
      </c>
      <c r="U32" s="11">
        <f t="shared" si="2"/>
        <v>0.41193958462834618</v>
      </c>
      <c r="V32" s="12">
        <f t="shared" si="0"/>
        <v>0.19971721940323983</v>
      </c>
    </row>
    <row r="33" spans="10:22" x14ac:dyDescent="0.2">
      <c r="J33" s="35" t="s">
        <v>20</v>
      </c>
      <c r="M33" s="9">
        <v>26</v>
      </c>
      <c r="N33" s="10">
        <v>40642</v>
      </c>
      <c r="O33" s="10">
        <v>13946</v>
      </c>
      <c r="P33" s="10">
        <v>13754</v>
      </c>
      <c r="Q33" s="10">
        <v>5649</v>
      </c>
      <c r="R33" s="10">
        <v>7293</v>
      </c>
      <c r="S33" s="11">
        <f t="shared" si="4"/>
        <v>-0.42432302586800469</v>
      </c>
      <c r="T33" s="11">
        <f t="shared" si="1"/>
        <v>-0.17187729622317213</v>
      </c>
      <c r="U33" s="11">
        <f t="shared" si="2"/>
        <v>0.41848120592202326</v>
      </c>
      <c r="V33" s="12">
        <f t="shared" si="0"/>
        <v>0.22189787951063805</v>
      </c>
    </row>
    <row r="34" spans="10:22" x14ac:dyDescent="0.2">
      <c r="J34" s="35" t="s">
        <v>21</v>
      </c>
      <c r="M34" s="9">
        <v>27</v>
      </c>
      <c r="N34" s="10">
        <v>43429</v>
      </c>
      <c r="O34" s="10">
        <v>14691</v>
      </c>
      <c r="P34" s="10">
        <v>14683</v>
      </c>
      <c r="Q34" s="10">
        <v>6214</v>
      </c>
      <c r="R34" s="10">
        <v>7841</v>
      </c>
      <c r="S34" s="11">
        <f t="shared" si="4"/>
        <v>-0.4469905043042347</v>
      </c>
      <c r="T34" s="11">
        <f t="shared" si="1"/>
        <v>-0.18906806846004454</v>
      </c>
      <c r="U34" s="11">
        <f t="shared" si="2"/>
        <v>0.44674709513981881</v>
      </c>
      <c r="V34" s="12">
        <f t="shared" si="0"/>
        <v>0.23857140727312667</v>
      </c>
    </row>
    <row r="35" spans="10:22" x14ac:dyDescent="0.2">
      <c r="J35" s="35" t="s">
        <v>22</v>
      </c>
      <c r="M35" s="9">
        <v>28</v>
      </c>
      <c r="N35" s="10">
        <v>45277</v>
      </c>
      <c r="O35" s="10">
        <v>15490</v>
      </c>
      <c r="P35" s="10">
        <v>15432</v>
      </c>
      <c r="Q35" s="10">
        <v>6403</v>
      </c>
      <c r="R35" s="10">
        <v>7952</v>
      </c>
      <c r="S35" s="11">
        <f t="shared" si="4"/>
        <v>-0.47130099460027197</v>
      </c>
      <c r="T35" s="11">
        <f t="shared" si="1"/>
        <v>-0.19481860996937</v>
      </c>
      <c r="U35" s="11">
        <f t="shared" si="2"/>
        <v>0.46953627815825671</v>
      </c>
      <c r="V35" s="12">
        <f t="shared" si="0"/>
        <v>0.2419487094293972</v>
      </c>
    </row>
    <row r="36" spans="10:22" x14ac:dyDescent="0.2">
      <c r="J36" s="35" t="s">
        <v>23</v>
      </c>
      <c r="M36" s="9">
        <v>29</v>
      </c>
      <c r="N36" s="10">
        <v>46514</v>
      </c>
      <c r="O36" s="10">
        <v>16049</v>
      </c>
      <c r="P36" s="10">
        <v>15974</v>
      </c>
      <c r="Q36" s="10">
        <v>6488</v>
      </c>
      <c r="R36" s="10">
        <v>8003</v>
      </c>
      <c r="S36" s="11">
        <f t="shared" si="4"/>
        <v>-0.48830920996383242</v>
      </c>
      <c r="T36" s="11">
        <f t="shared" si="1"/>
        <v>-0.19740483234128886</v>
      </c>
      <c r="U36" s="11">
        <f t="shared" si="2"/>
        <v>0.48602724904743344</v>
      </c>
      <c r="V36" s="12">
        <f t="shared" si="0"/>
        <v>0.24350044285254852</v>
      </c>
    </row>
    <row r="37" spans="10:22" x14ac:dyDescent="0.2">
      <c r="M37" s="9">
        <v>30</v>
      </c>
      <c r="N37" s="10">
        <v>45652</v>
      </c>
      <c r="O37" s="10">
        <v>15539</v>
      </c>
      <c r="P37" s="10">
        <v>15528</v>
      </c>
      <c r="Q37" s="10">
        <v>6743</v>
      </c>
      <c r="R37" s="10">
        <v>7842</v>
      </c>
      <c r="S37" s="11">
        <f t="shared" si="4"/>
        <v>-0.47279187573231929</v>
      </c>
      <c r="T37" s="11">
        <f t="shared" si="1"/>
        <v>-0.20516349945704543</v>
      </c>
      <c r="U37" s="11">
        <f t="shared" si="2"/>
        <v>0.47245718813124743</v>
      </c>
      <c r="V37" s="12">
        <f t="shared" si="0"/>
        <v>0.23860183341867866</v>
      </c>
    </row>
    <row r="38" spans="10:22" x14ac:dyDescent="0.2">
      <c r="M38" s="9">
        <v>31</v>
      </c>
      <c r="N38" s="10">
        <v>45999</v>
      </c>
      <c r="O38" s="10">
        <v>15656</v>
      </c>
      <c r="P38" s="10">
        <v>15599</v>
      </c>
      <c r="Q38" s="10">
        <v>6655</v>
      </c>
      <c r="R38" s="10">
        <v>8089</v>
      </c>
      <c r="S38" s="11">
        <f t="shared" si="4"/>
        <v>-0.47635173476190174</v>
      </c>
      <c r="T38" s="11">
        <f t="shared" si="1"/>
        <v>-0.20248599864847061</v>
      </c>
      <c r="U38" s="11">
        <f t="shared" si="2"/>
        <v>0.47461744446543846</v>
      </c>
      <c r="V38" s="12">
        <f t="shared" si="0"/>
        <v>0.24611709137001936</v>
      </c>
    </row>
    <row r="39" spans="10:22" x14ac:dyDescent="0.2">
      <c r="M39" s="9">
        <v>32</v>
      </c>
      <c r="N39" s="10">
        <v>46345</v>
      </c>
      <c r="O39" s="10">
        <v>15998</v>
      </c>
      <c r="P39" s="10">
        <v>15771</v>
      </c>
      <c r="Q39" s="10">
        <v>6530</v>
      </c>
      <c r="R39" s="10">
        <v>8046</v>
      </c>
      <c r="S39" s="11">
        <f t="shared" si="4"/>
        <v>-0.48675747654068113</v>
      </c>
      <c r="T39" s="11">
        <f t="shared" si="1"/>
        <v>-0.19868273045447229</v>
      </c>
      <c r="U39" s="11">
        <f t="shared" si="2"/>
        <v>0.47985074150038015</v>
      </c>
      <c r="V39" s="12">
        <f t="shared" si="0"/>
        <v>0.24480876711128394</v>
      </c>
    </row>
    <row r="40" spans="10:22" x14ac:dyDescent="0.2">
      <c r="M40" s="9">
        <v>33</v>
      </c>
      <c r="N40" s="10">
        <v>45382</v>
      </c>
      <c r="O40" s="10">
        <v>15696</v>
      </c>
      <c r="P40" s="10">
        <v>15665</v>
      </c>
      <c r="Q40" s="10">
        <v>6491</v>
      </c>
      <c r="R40" s="10">
        <v>7530</v>
      </c>
      <c r="S40" s="11">
        <f t="shared" si="4"/>
        <v>-0.47756878058398117</v>
      </c>
      <c r="T40" s="11">
        <f t="shared" si="1"/>
        <v>-0.19749611077794482</v>
      </c>
      <c r="U40" s="11">
        <f t="shared" si="2"/>
        <v>0.47662557007186962</v>
      </c>
      <c r="V40" s="12">
        <f t="shared" si="0"/>
        <v>0.22910887600645885</v>
      </c>
    </row>
    <row r="41" spans="10:22" x14ac:dyDescent="0.2">
      <c r="M41" s="9">
        <v>34</v>
      </c>
      <c r="N41" s="10">
        <v>44926</v>
      </c>
      <c r="O41" s="10">
        <v>15610</v>
      </c>
      <c r="P41" s="10">
        <v>15562</v>
      </c>
      <c r="Q41" s="10">
        <v>6431</v>
      </c>
      <c r="R41" s="10">
        <v>7323</v>
      </c>
      <c r="S41" s="11">
        <f t="shared" si="4"/>
        <v>-0.47495213206651032</v>
      </c>
      <c r="T41" s="11">
        <f t="shared" si="1"/>
        <v>-0.19567054204482562</v>
      </c>
      <c r="U41" s="11">
        <f t="shared" si="2"/>
        <v>0.47349167708001499</v>
      </c>
      <c r="V41" s="12">
        <f t="shared" si="0"/>
        <v>0.22281066387719764</v>
      </c>
    </row>
    <row r="42" spans="10:22" x14ac:dyDescent="0.2">
      <c r="M42" s="9">
        <v>35</v>
      </c>
      <c r="N42" s="10">
        <v>45100</v>
      </c>
      <c r="O42" s="10">
        <v>15880</v>
      </c>
      <c r="P42" s="10">
        <v>16049</v>
      </c>
      <c r="Q42" s="10">
        <v>6147</v>
      </c>
      <c r="R42" s="10">
        <v>7024</v>
      </c>
      <c r="S42" s="11">
        <f t="shared" si="4"/>
        <v>-0.4831671913655467</v>
      </c>
      <c r="T42" s="11">
        <f t="shared" si="1"/>
        <v>-0.18702951670806145</v>
      </c>
      <c r="U42" s="11">
        <f t="shared" si="2"/>
        <v>0.48830920996383242</v>
      </c>
      <c r="V42" s="12">
        <f t="shared" si="0"/>
        <v>0.21371324635715366</v>
      </c>
    </row>
    <row r="43" spans="10:22" x14ac:dyDescent="0.2">
      <c r="M43" s="9">
        <v>36</v>
      </c>
      <c r="N43" s="10">
        <v>45626</v>
      </c>
      <c r="O43" s="10">
        <v>16076</v>
      </c>
      <c r="P43" s="10">
        <v>16458</v>
      </c>
      <c r="Q43" s="10">
        <v>6019</v>
      </c>
      <c r="R43" s="10">
        <v>7073</v>
      </c>
      <c r="S43" s="11">
        <f t="shared" si="4"/>
        <v>-0.48913071589373608</v>
      </c>
      <c r="T43" s="11">
        <f t="shared" si="1"/>
        <v>-0.18313497007740714</v>
      </c>
      <c r="U43" s="11">
        <f t="shared" si="2"/>
        <v>0.50075350349459491</v>
      </c>
      <c r="V43" s="12">
        <f t="shared" si="0"/>
        <v>0.21520412748920101</v>
      </c>
    </row>
    <row r="44" spans="10:22" x14ac:dyDescent="0.2">
      <c r="M44" s="9">
        <v>37</v>
      </c>
      <c r="N44" s="10">
        <v>46531</v>
      </c>
      <c r="O44" s="10">
        <v>16742</v>
      </c>
      <c r="P44" s="10">
        <v>16945</v>
      </c>
      <c r="Q44" s="10">
        <v>6041</v>
      </c>
      <c r="R44" s="10">
        <v>6803</v>
      </c>
      <c r="S44" s="11">
        <f t="shared" si="4"/>
        <v>-0.50939452883135916</v>
      </c>
      <c r="T44" s="11">
        <f t="shared" si="1"/>
        <v>-0.18380434527955086</v>
      </c>
      <c r="U44" s="11">
        <f t="shared" si="2"/>
        <v>0.5155710363784124</v>
      </c>
      <c r="V44" s="12">
        <f t="shared" si="0"/>
        <v>0.20698906819016463</v>
      </c>
    </row>
    <row r="45" spans="10:22" x14ac:dyDescent="0.2">
      <c r="M45" s="9">
        <v>38</v>
      </c>
      <c r="N45" s="10">
        <v>46625</v>
      </c>
      <c r="O45" s="10">
        <v>16965</v>
      </c>
      <c r="P45" s="10">
        <v>17122</v>
      </c>
      <c r="Q45" s="10">
        <v>5938</v>
      </c>
      <c r="R45" s="10">
        <v>6600</v>
      </c>
      <c r="S45" s="11">
        <f t="shared" si="4"/>
        <v>-0.51617955928945214</v>
      </c>
      <c r="T45" s="11">
        <f t="shared" si="1"/>
        <v>-0.18067045228769624</v>
      </c>
      <c r="U45" s="11">
        <f t="shared" si="2"/>
        <v>0.52095646414111407</v>
      </c>
      <c r="V45" s="12">
        <f t="shared" si="0"/>
        <v>0.20081256064311134</v>
      </c>
    </row>
    <row r="46" spans="10:22" x14ac:dyDescent="0.2">
      <c r="M46" s="9">
        <v>39</v>
      </c>
      <c r="N46" s="10">
        <v>48369</v>
      </c>
      <c r="O46" s="10">
        <v>17670</v>
      </c>
      <c r="P46" s="10">
        <v>18342</v>
      </c>
      <c r="Q46" s="10">
        <v>5922</v>
      </c>
      <c r="R46" s="10">
        <v>6435</v>
      </c>
      <c r="S46" s="11">
        <f t="shared" si="4"/>
        <v>-0.53762999190360272</v>
      </c>
      <c r="T46" s="11">
        <f t="shared" si="1"/>
        <v>-0.18018363395886447</v>
      </c>
      <c r="U46" s="11">
        <f t="shared" si="2"/>
        <v>0.55807636171453767</v>
      </c>
      <c r="V46" s="12">
        <f t="shared" si="0"/>
        <v>0.19579224662703357</v>
      </c>
    </row>
    <row r="47" spans="10:22" x14ac:dyDescent="0.2">
      <c r="M47" s="9">
        <v>40</v>
      </c>
      <c r="N47" s="10">
        <v>48943</v>
      </c>
      <c r="O47" s="10">
        <v>18090</v>
      </c>
      <c r="P47" s="10">
        <v>18852</v>
      </c>
      <c r="Q47" s="10">
        <v>5742</v>
      </c>
      <c r="R47" s="10">
        <v>6259</v>
      </c>
      <c r="S47" s="11">
        <f t="shared" si="4"/>
        <v>-0.55040897303543701</v>
      </c>
      <c r="T47" s="11">
        <f t="shared" si="1"/>
        <v>-0.17470692775950689</v>
      </c>
      <c r="U47" s="11">
        <f t="shared" si="2"/>
        <v>0.57359369594605081</v>
      </c>
      <c r="V47" s="12">
        <f t="shared" si="0"/>
        <v>0.19043724500988393</v>
      </c>
    </row>
    <row r="48" spans="10:22" x14ac:dyDescent="0.2">
      <c r="M48" s="9">
        <v>41</v>
      </c>
      <c r="N48" s="10">
        <v>49489</v>
      </c>
      <c r="O48" s="10">
        <v>18524</v>
      </c>
      <c r="P48" s="10">
        <v>19448</v>
      </c>
      <c r="Q48" s="10">
        <v>5630</v>
      </c>
      <c r="R48" s="10">
        <v>5887</v>
      </c>
      <c r="S48" s="11">
        <f t="shared" si="4"/>
        <v>-0.56361392020499923</v>
      </c>
      <c r="T48" s="11">
        <f t="shared" si="1"/>
        <v>-0.17129919945768438</v>
      </c>
      <c r="U48" s="11">
        <f t="shared" si="2"/>
        <v>0.59172767869503484</v>
      </c>
      <c r="V48" s="12">
        <f t="shared" si="0"/>
        <v>0.17911871886454492</v>
      </c>
    </row>
    <row r="49" spans="13:22" x14ac:dyDescent="0.2">
      <c r="M49" s="9">
        <v>42</v>
      </c>
      <c r="N49" s="10">
        <v>50342</v>
      </c>
      <c r="O49" s="10">
        <v>19228</v>
      </c>
      <c r="P49" s="10">
        <v>20008</v>
      </c>
      <c r="Q49" s="10">
        <v>5431</v>
      </c>
      <c r="R49" s="10">
        <v>5675</v>
      </c>
      <c r="S49" s="11">
        <f t="shared" si="4"/>
        <v>-0.58503392667359777</v>
      </c>
      <c r="T49" s="11">
        <f t="shared" si="1"/>
        <v>-0.16524439649283906</v>
      </c>
      <c r="U49" s="11">
        <f t="shared" si="2"/>
        <v>0.60876632020414723</v>
      </c>
      <c r="V49" s="12">
        <f t="shared" si="0"/>
        <v>0.17266837600752377</v>
      </c>
    </row>
    <row r="50" spans="13:22" x14ac:dyDescent="0.2">
      <c r="M50" s="9">
        <v>43</v>
      </c>
      <c r="N50" s="10">
        <v>51728</v>
      </c>
      <c r="O50" s="10">
        <v>19974</v>
      </c>
      <c r="P50" s="10">
        <v>21162</v>
      </c>
      <c r="Q50" s="10">
        <v>5134</v>
      </c>
      <c r="R50" s="10">
        <v>5458</v>
      </c>
      <c r="S50" s="11">
        <f t="shared" si="4"/>
        <v>-0.60773183125537977</v>
      </c>
      <c r="T50" s="11">
        <f t="shared" si="1"/>
        <v>-0.15620783126389903</v>
      </c>
      <c r="U50" s="11">
        <f t="shared" si="2"/>
        <v>0.64387809217113978</v>
      </c>
      <c r="V50" s="12">
        <f t="shared" si="0"/>
        <v>0.16606590242274269</v>
      </c>
    </row>
    <row r="51" spans="13:22" x14ac:dyDescent="0.2">
      <c r="M51" s="9">
        <v>44</v>
      </c>
      <c r="N51" s="10">
        <v>52591</v>
      </c>
      <c r="O51" s="10">
        <v>20818</v>
      </c>
      <c r="P51" s="10">
        <v>21682</v>
      </c>
      <c r="Q51" s="10">
        <v>4997</v>
      </c>
      <c r="R51" s="10">
        <v>5094</v>
      </c>
      <c r="S51" s="11">
        <f t="shared" si="4"/>
        <v>-0.63341149810125641</v>
      </c>
      <c r="T51" s="11">
        <f t="shared" si="1"/>
        <v>-0.15203944932327687</v>
      </c>
      <c r="U51" s="11">
        <f t="shared" si="2"/>
        <v>0.65969968785817279</v>
      </c>
      <c r="V51" s="12">
        <f t="shared" si="0"/>
        <v>0.15499078544181957</v>
      </c>
    </row>
    <row r="52" spans="13:22" x14ac:dyDescent="0.2">
      <c r="M52" s="9">
        <v>45</v>
      </c>
      <c r="N52" s="10">
        <v>53799</v>
      </c>
      <c r="O52" s="10">
        <v>21182</v>
      </c>
      <c r="P52" s="10">
        <v>23025</v>
      </c>
      <c r="Q52" s="10">
        <v>4654</v>
      </c>
      <c r="R52" s="10">
        <v>4938</v>
      </c>
      <c r="S52" s="11">
        <f t="shared" si="4"/>
        <v>-0.64448661508217953</v>
      </c>
      <c r="T52" s="11">
        <f t="shared" si="1"/>
        <v>-0.14160328139894549</v>
      </c>
      <c r="U52" s="11">
        <f t="shared" si="2"/>
        <v>0.70056200133449076</v>
      </c>
      <c r="V52" s="12">
        <f t="shared" si="0"/>
        <v>0.15024430673570968</v>
      </c>
    </row>
    <row r="53" spans="13:22" x14ac:dyDescent="0.2">
      <c r="M53" s="9">
        <v>46</v>
      </c>
      <c r="N53" s="10">
        <v>53562</v>
      </c>
      <c r="O53" s="10">
        <v>21679</v>
      </c>
      <c r="P53" s="10">
        <v>22846</v>
      </c>
      <c r="Q53" s="10">
        <v>4419</v>
      </c>
      <c r="R53" s="10">
        <v>4618</v>
      </c>
      <c r="S53" s="11">
        <f t="shared" si="4"/>
        <v>-0.65960840942151677</v>
      </c>
      <c r="T53" s="11">
        <f t="shared" si="1"/>
        <v>-0.13445313719422863</v>
      </c>
      <c r="U53" s="11">
        <f t="shared" si="2"/>
        <v>0.69511572128068511</v>
      </c>
      <c r="V53" s="12">
        <f t="shared" si="0"/>
        <v>0.14050794015907397</v>
      </c>
    </row>
    <row r="54" spans="13:22" x14ac:dyDescent="0.2">
      <c r="M54" s="9">
        <v>47</v>
      </c>
      <c r="N54" s="10">
        <v>53873</v>
      </c>
      <c r="O54" s="10">
        <v>21793</v>
      </c>
      <c r="P54" s="10">
        <v>23349</v>
      </c>
      <c r="Q54" s="10">
        <v>4241</v>
      </c>
      <c r="R54" s="10">
        <v>4490</v>
      </c>
      <c r="S54" s="11">
        <f t="shared" si="4"/>
        <v>-0.66307699001444331</v>
      </c>
      <c r="T54" s="11">
        <f t="shared" si="1"/>
        <v>-0.12903728328597502</v>
      </c>
      <c r="U54" s="11">
        <f t="shared" si="2"/>
        <v>0.71042007249333439</v>
      </c>
      <c r="V54" s="12">
        <f t="shared" si="0"/>
        <v>0.1366133935284197</v>
      </c>
    </row>
    <row r="55" spans="13:22" x14ac:dyDescent="0.2">
      <c r="M55" s="9">
        <v>48</v>
      </c>
      <c r="N55" s="10">
        <v>52102</v>
      </c>
      <c r="O55" s="10">
        <v>21405</v>
      </c>
      <c r="P55" s="10">
        <v>22605</v>
      </c>
      <c r="Q55" s="10">
        <v>3950</v>
      </c>
      <c r="R55" s="10">
        <v>4142</v>
      </c>
      <c r="S55" s="11">
        <f t="shared" si="4"/>
        <v>-0.6512716455402725</v>
      </c>
      <c r="T55" s="11">
        <f t="shared" si="1"/>
        <v>-0.12018327493034694</v>
      </c>
      <c r="U55" s="11">
        <f t="shared" si="2"/>
        <v>0.68778302020265636</v>
      </c>
      <c r="V55" s="12">
        <f t="shared" si="0"/>
        <v>0.12602509487632838</v>
      </c>
    </row>
    <row r="56" spans="13:22" x14ac:dyDescent="0.2">
      <c r="M56" s="9">
        <v>49</v>
      </c>
      <c r="N56" s="10">
        <v>51702</v>
      </c>
      <c r="O56" s="10">
        <v>21160</v>
      </c>
      <c r="P56" s="10">
        <v>22780</v>
      </c>
      <c r="Q56" s="10">
        <v>3770</v>
      </c>
      <c r="R56" s="10">
        <v>3992</v>
      </c>
      <c r="S56" s="11">
        <f t="shared" si="4"/>
        <v>-0.64381723988003581</v>
      </c>
      <c r="T56" s="11">
        <f t="shared" si="1"/>
        <v>-0.11470656873098936</v>
      </c>
      <c r="U56" s="11">
        <f t="shared" si="2"/>
        <v>0.69310759567425406</v>
      </c>
      <c r="V56" s="12">
        <f t="shared" si="0"/>
        <v>0.12146117304353038</v>
      </c>
    </row>
    <row r="57" spans="13:22" x14ac:dyDescent="0.2">
      <c r="M57" s="9">
        <v>50</v>
      </c>
      <c r="N57" s="10">
        <v>51224</v>
      </c>
      <c r="O57" s="10">
        <v>20962</v>
      </c>
      <c r="P57" s="10">
        <v>22895</v>
      </c>
      <c r="Q57" s="10">
        <v>3547</v>
      </c>
      <c r="R57" s="10">
        <v>3820</v>
      </c>
      <c r="S57" s="11">
        <f t="shared" si="4"/>
        <v>-0.63779286306074245</v>
      </c>
      <c r="T57" s="11">
        <f t="shared" si="1"/>
        <v>-0.10792153827289636</v>
      </c>
      <c r="U57" s="11">
        <f t="shared" si="2"/>
        <v>0.69660660241273253</v>
      </c>
      <c r="V57" s="12">
        <f t="shared" si="0"/>
        <v>0.11622787600858869</v>
      </c>
    </row>
    <row r="58" spans="13:22" x14ac:dyDescent="0.2">
      <c r="M58" s="9">
        <v>51</v>
      </c>
      <c r="N58" s="10">
        <v>49835</v>
      </c>
      <c r="O58" s="10">
        <v>20590</v>
      </c>
      <c r="P58" s="10">
        <v>22185</v>
      </c>
      <c r="Q58" s="10">
        <v>3388</v>
      </c>
      <c r="R58" s="10">
        <v>3672</v>
      </c>
      <c r="S58" s="11">
        <f t="shared" si="4"/>
        <v>-0.62647433691540344</v>
      </c>
      <c r="T58" s="11">
        <f t="shared" si="1"/>
        <v>-0.10308378113013049</v>
      </c>
      <c r="U58" s="11">
        <f t="shared" si="2"/>
        <v>0.67500403907082207</v>
      </c>
      <c r="V58" s="12">
        <f t="shared" si="0"/>
        <v>0.11172480646689469</v>
      </c>
    </row>
    <row r="59" spans="13:22" x14ac:dyDescent="0.2">
      <c r="M59" s="9">
        <v>52</v>
      </c>
      <c r="N59" s="10">
        <v>49367</v>
      </c>
      <c r="O59" s="10">
        <v>20246</v>
      </c>
      <c r="P59" s="10">
        <v>22351</v>
      </c>
      <c r="Q59" s="10">
        <v>3197</v>
      </c>
      <c r="R59" s="10">
        <v>3573</v>
      </c>
      <c r="S59" s="11">
        <f t="shared" si="4"/>
        <v>-0.61600774284552007</v>
      </c>
      <c r="T59" s="11">
        <f t="shared" si="1"/>
        <v>-9.727238732970106E-2</v>
      </c>
      <c r="U59" s="11">
        <f t="shared" si="2"/>
        <v>0.68005477923245183</v>
      </c>
      <c r="V59" s="12">
        <f t="shared" si="0"/>
        <v>0.10871261805724801</v>
      </c>
    </row>
    <row r="60" spans="13:22" x14ac:dyDescent="0.2">
      <c r="M60" s="9">
        <v>53</v>
      </c>
      <c r="N60" s="10">
        <v>49530</v>
      </c>
      <c r="O60" s="10">
        <v>20413</v>
      </c>
      <c r="P60" s="10">
        <v>22519</v>
      </c>
      <c r="Q60" s="10">
        <v>3085</v>
      </c>
      <c r="R60" s="10">
        <v>3513</v>
      </c>
      <c r="S60" s="11">
        <f t="shared" si="4"/>
        <v>-0.62108890915270187</v>
      </c>
      <c r="T60" s="11">
        <f t="shared" si="1"/>
        <v>-9.3864659027878564E-2</v>
      </c>
      <c r="U60" s="11">
        <f t="shared" si="2"/>
        <v>0.68516637168518557</v>
      </c>
      <c r="V60" s="12">
        <f t="shared" si="0"/>
        <v>0.10688704932412882</v>
      </c>
    </row>
    <row r="61" spans="13:22" x14ac:dyDescent="0.2">
      <c r="M61" s="9">
        <v>54</v>
      </c>
      <c r="N61" s="10">
        <v>49327</v>
      </c>
      <c r="O61" s="10">
        <v>20506</v>
      </c>
      <c r="P61" s="10">
        <v>22727</v>
      </c>
      <c r="Q61" s="10">
        <v>2760</v>
      </c>
      <c r="R61" s="10">
        <v>3334</v>
      </c>
      <c r="S61" s="11">
        <f t="shared" si="4"/>
        <v>-0.62391854068903663</v>
      </c>
      <c r="T61" s="11">
        <f t="shared" si="1"/>
        <v>-8.3976161723482934E-2</v>
      </c>
      <c r="U61" s="11">
        <f t="shared" si="2"/>
        <v>0.6914950099599988</v>
      </c>
      <c r="V61" s="12">
        <f t="shared" si="0"/>
        <v>0.10144076927032322</v>
      </c>
    </row>
    <row r="62" spans="13:22" x14ac:dyDescent="0.2">
      <c r="M62" s="9">
        <v>55</v>
      </c>
      <c r="N62" s="10">
        <v>48714</v>
      </c>
      <c r="O62" s="10">
        <v>20357</v>
      </c>
      <c r="P62" s="10">
        <v>23049</v>
      </c>
      <c r="Q62" s="10">
        <v>2485</v>
      </c>
      <c r="R62" s="10">
        <v>2823</v>
      </c>
      <c r="S62" s="11">
        <f t="shared" si="4"/>
        <v>-0.61938504500179059</v>
      </c>
      <c r="T62" s="11">
        <f t="shared" si="1"/>
        <v>-7.5608971696686622E-2</v>
      </c>
      <c r="U62" s="11">
        <f t="shared" si="2"/>
        <v>0.70129222882773845</v>
      </c>
      <c r="V62" s="12">
        <f t="shared" si="0"/>
        <v>8.5893008893258085E-2</v>
      </c>
    </row>
    <row r="63" spans="13:22" x14ac:dyDescent="0.2">
      <c r="M63" s="9">
        <v>56</v>
      </c>
      <c r="N63" s="10">
        <v>48826</v>
      </c>
      <c r="O63" s="10">
        <v>20410</v>
      </c>
      <c r="P63" s="10">
        <v>23310</v>
      </c>
      <c r="Q63" s="10">
        <v>2330</v>
      </c>
      <c r="R63" s="10">
        <v>2776</v>
      </c>
      <c r="S63" s="11">
        <f t="shared" si="4"/>
        <v>-0.62099763071604586</v>
      </c>
      <c r="T63" s="11">
        <f t="shared" si="1"/>
        <v>-7.0892919136128704E-2</v>
      </c>
      <c r="U63" s="11">
        <f t="shared" si="2"/>
        <v>0.70923345281680694</v>
      </c>
      <c r="V63" s="12">
        <f t="shared" si="0"/>
        <v>8.4462980052314715E-2</v>
      </c>
    </row>
    <row r="64" spans="13:22" x14ac:dyDescent="0.2">
      <c r="M64" s="9">
        <v>57</v>
      </c>
      <c r="N64" s="10">
        <v>48894</v>
      </c>
      <c r="O64" s="10">
        <v>20406</v>
      </c>
      <c r="P64" s="10">
        <v>23595</v>
      </c>
      <c r="Q64" s="10">
        <v>2147</v>
      </c>
      <c r="R64" s="10">
        <v>2746</v>
      </c>
      <c r="S64" s="11">
        <f t="shared" si="4"/>
        <v>-0.62087592613383791</v>
      </c>
      <c r="T64" s="11">
        <f t="shared" si="1"/>
        <v>-6.5324934500115159E-2</v>
      </c>
      <c r="U64" s="11">
        <f t="shared" si="2"/>
        <v>0.71790490429912313</v>
      </c>
      <c r="V64" s="12">
        <f t="shared" si="0"/>
        <v>8.3550195685755113E-2</v>
      </c>
    </row>
    <row r="65" spans="13:22" x14ac:dyDescent="0.2">
      <c r="M65" s="9">
        <v>58</v>
      </c>
      <c r="N65" s="10">
        <v>46764</v>
      </c>
      <c r="O65" s="10">
        <v>19374</v>
      </c>
      <c r="P65" s="10">
        <v>22801</v>
      </c>
      <c r="Q65" s="10">
        <v>2001</v>
      </c>
      <c r="R65" s="10">
        <v>2588</v>
      </c>
      <c r="S65" s="11">
        <f t="shared" si="4"/>
        <v>-0.58947614392418779</v>
      </c>
      <c r="T65" s="11">
        <f t="shared" si="1"/>
        <v>-6.0882717249525126E-2</v>
      </c>
      <c r="U65" s="11">
        <f t="shared" si="2"/>
        <v>0.69374654473084574</v>
      </c>
      <c r="V65" s="12">
        <f t="shared" si="0"/>
        <v>7.8742864688541234E-2</v>
      </c>
    </row>
    <row r="66" spans="13:22" x14ac:dyDescent="0.2">
      <c r="M66" s="9">
        <v>59</v>
      </c>
      <c r="N66" s="10">
        <v>45161</v>
      </c>
      <c r="O66" s="10">
        <v>18818</v>
      </c>
      <c r="P66" s="10">
        <v>22152</v>
      </c>
      <c r="Q66" s="10">
        <v>1881</v>
      </c>
      <c r="R66" s="10">
        <v>2310</v>
      </c>
      <c r="S66" s="11">
        <f t="shared" si="4"/>
        <v>-0.57255920699728324</v>
      </c>
      <c r="T66" s="11">
        <f t="shared" si="1"/>
        <v>-5.7231579783286739E-2</v>
      </c>
      <c r="U66" s="11">
        <f t="shared" si="2"/>
        <v>0.67399997626760644</v>
      </c>
      <c r="V66" s="12">
        <f t="shared" si="0"/>
        <v>7.0284396225088974E-2</v>
      </c>
    </row>
    <row r="67" spans="13:22" x14ac:dyDescent="0.2">
      <c r="M67" s="9">
        <v>60</v>
      </c>
      <c r="N67" s="10">
        <v>42879</v>
      </c>
      <c r="O67" s="10">
        <v>18008</v>
      </c>
      <c r="P67" s="10">
        <v>21223</v>
      </c>
      <c r="Q67" s="10">
        <v>1592</v>
      </c>
      <c r="R67" s="10">
        <v>2056</v>
      </c>
      <c r="S67" s="11">
        <f t="shared" si="4"/>
        <v>-0.54791402910017417</v>
      </c>
      <c r="T67" s="11">
        <f t="shared" si="1"/>
        <v>-4.843842371876262E-2</v>
      </c>
      <c r="U67" s="11">
        <f t="shared" si="2"/>
        <v>0.64573408704981095</v>
      </c>
      <c r="V67" s="12">
        <f t="shared" si="0"/>
        <v>6.255615525488438E-2</v>
      </c>
    </row>
    <row r="68" spans="13:22" x14ac:dyDescent="0.2">
      <c r="M68" s="9">
        <v>61</v>
      </c>
      <c r="N68" s="10">
        <v>42703</v>
      </c>
      <c r="O68" s="10">
        <v>18071</v>
      </c>
      <c r="P68" s="10">
        <v>20994</v>
      </c>
      <c r="Q68" s="10">
        <v>1523</v>
      </c>
      <c r="R68" s="10">
        <v>2115</v>
      </c>
      <c r="S68" s="11">
        <f t="shared" si="4"/>
        <v>-0.54983087626994931</v>
      </c>
      <c r="T68" s="11">
        <f t="shared" si="1"/>
        <v>-4.6339019675675545E-2</v>
      </c>
      <c r="U68" s="11">
        <f t="shared" si="2"/>
        <v>0.63876649971840604</v>
      </c>
      <c r="V68" s="12">
        <f t="shared" si="0"/>
        <v>6.4351297842451596E-2</v>
      </c>
    </row>
    <row r="69" spans="13:22" x14ac:dyDescent="0.2">
      <c r="M69" s="9">
        <v>62</v>
      </c>
      <c r="N69" s="10">
        <v>40884</v>
      </c>
      <c r="O69" s="10">
        <v>17102</v>
      </c>
      <c r="P69" s="10">
        <v>20493</v>
      </c>
      <c r="Q69" s="10">
        <v>1385</v>
      </c>
      <c r="R69" s="10">
        <v>1904</v>
      </c>
      <c r="S69" s="11">
        <f t="shared" si="4"/>
        <v>-0.52034794123007433</v>
      </c>
      <c r="T69" s="11">
        <f t="shared" si="1"/>
        <v>-4.2140211589501396E-2</v>
      </c>
      <c r="U69" s="11">
        <f t="shared" si="2"/>
        <v>0.62352300079686074</v>
      </c>
      <c r="V69" s="12">
        <f t="shared" si="0"/>
        <v>5.7931381130982423E-2</v>
      </c>
    </row>
    <row r="70" spans="13:22" x14ac:dyDescent="0.2">
      <c r="M70" s="9">
        <v>63</v>
      </c>
      <c r="N70" s="10">
        <v>39321</v>
      </c>
      <c r="O70" s="10">
        <v>16594</v>
      </c>
      <c r="P70" s="10">
        <v>19770</v>
      </c>
      <c r="Q70" s="10">
        <v>1228</v>
      </c>
      <c r="R70" s="10">
        <v>1729</v>
      </c>
      <c r="S70" s="11">
        <f t="shared" si="4"/>
        <v>-0.50489145928966517</v>
      </c>
      <c r="T70" s="11">
        <f t="shared" si="1"/>
        <v>-3.7363306737839504E-2</v>
      </c>
      <c r="U70" s="11">
        <f t="shared" si="2"/>
        <v>0.6015248975627745</v>
      </c>
      <c r="V70" s="12">
        <f t="shared" si="0"/>
        <v>5.2606805659384775E-2</v>
      </c>
    </row>
    <row r="71" spans="13:22" x14ac:dyDescent="0.2">
      <c r="M71" s="9">
        <v>64</v>
      </c>
      <c r="N71" s="10">
        <v>38109</v>
      </c>
      <c r="O71" s="10">
        <v>15720</v>
      </c>
      <c r="P71" s="10">
        <v>19640</v>
      </c>
      <c r="Q71" s="10">
        <v>1113</v>
      </c>
      <c r="R71" s="10">
        <v>1636</v>
      </c>
      <c r="S71" s="11">
        <f t="shared" si="4"/>
        <v>-0.47829900807722886</v>
      </c>
      <c r="T71" s="11">
        <f t="shared" si="1"/>
        <v>-3.3864299999361053E-2</v>
      </c>
      <c r="U71" s="11">
        <f t="shared" si="2"/>
        <v>0.59756949864101616</v>
      </c>
      <c r="V71" s="12">
        <f t="shared" ref="V71:V108" si="5">(-1*(R71*100/N$5))*-1</f>
        <v>4.9777174123050029E-2</v>
      </c>
    </row>
    <row r="72" spans="13:22" x14ac:dyDescent="0.2">
      <c r="M72" s="9">
        <v>65</v>
      </c>
      <c r="N72" s="10">
        <v>34938</v>
      </c>
      <c r="O72" s="10">
        <v>14520</v>
      </c>
      <c r="P72" s="10">
        <v>17904</v>
      </c>
      <c r="Q72" s="10">
        <v>1009</v>
      </c>
      <c r="R72" s="10">
        <v>1505</v>
      </c>
      <c r="S72" s="11">
        <f t="shared" si="4"/>
        <v>-0.441787633414845</v>
      </c>
      <c r="T72" s="11">
        <f t="shared" ref="T72:T108" si="6">-1*(Q72*100/N$5)</f>
        <v>-3.0699980861954447E-2</v>
      </c>
      <c r="U72" s="11">
        <f t="shared" ref="U72:U108" si="7">(-1*(P72*100/N$5))*-1</f>
        <v>0.5447497099627675</v>
      </c>
      <c r="V72" s="12">
        <f t="shared" si="5"/>
        <v>4.5791349055739783E-2</v>
      </c>
    </row>
    <row r="73" spans="13:22" x14ac:dyDescent="0.2">
      <c r="M73" s="9">
        <v>66</v>
      </c>
      <c r="N73" s="10">
        <v>33611</v>
      </c>
      <c r="O73" s="10">
        <v>13704</v>
      </c>
      <c r="P73" s="10">
        <v>17654</v>
      </c>
      <c r="Q73" s="10">
        <v>893</v>
      </c>
      <c r="R73" s="10">
        <v>1360</v>
      </c>
      <c r="S73" s="11">
        <f t="shared" si="4"/>
        <v>-0.41695989864442395</v>
      </c>
      <c r="T73" s="11">
        <f t="shared" si="6"/>
        <v>-2.7170547977924005E-2</v>
      </c>
      <c r="U73" s="11">
        <f t="shared" si="7"/>
        <v>0.53714317357477093</v>
      </c>
      <c r="V73" s="12">
        <f t="shared" si="5"/>
        <v>4.137955795070173E-2</v>
      </c>
    </row>
    <row r="74" spans="13:22" x14ac:dyDescent="0.2">
      <c r="M74" s="9">
        <v>67</v>
      </c>
      <c r="N74" s="10">
        <v>31271</v>
      </c>
      <c r="O74" s="10">
        <v>12597</v>
      </c>
      <c r="P74" s="10">
        <v>16610</v>
      </c>
      <c r="Q74" s="10">
        <v>826</v>
      </c>
      <c r="R74" s="10">
        <v>1238</v>
      </c>
      <c r="S74" s="11">
        <f t="shared" si="4"/>
        <v>-0.3832781555183748</v>
      </c>
      <c r="T74" s="11">
        <f t="shared" si="6"/>
        <v>-2.5131996225940905E-2</v>
      </c>
      <c r="U74" s="11">
        <f t="shared" si="7"/>
        <v>0.50537827761849685</v>
      </c>
      <c r="V74" s="12">
        <f t="shared" si="5"/>
        <v>3.7667568193359369E-2</v>
      </c>
    </row>
    <row r="75" spans="13:22" x14ac:dyDescent="0.2">
      <c r="M75" s="9">
        <v>68</v>
      </c>
      <c r="N75" s="10">
        <v>30240</v>
      </c>
      <c r="O75" s="10">
        <v>12263</v>
      </c>
      <c r="P75" s="10">
        <v>16184</v>
      </c>
      <c r="Q75" s="10">
        <v>691</v>
      </c>
      <c r="R75" s="10">
        <v>1102</v>
      </c>
      <c r="S75" s="11">
        <f t="shared" si="4"/>
        <v>-0.3731158229040113</v>
      </c>
      <c r="T75" s="11">
        <f t="shared" si="6"/>
        <v>-2.1024466576422721E-2</v>
      </c>
      <c r="U75" s="11">
        <f t="shared" si="7"/>
        <v>0.49241673961335064</v>
      </c>
      <c r="V75" s="12">
        <f t="shared" si="5"/>
        <v>3.3529612398289201E-2</v>
      </c>
    </row>
    <row r="76" spans="13:22" x14ac:dyDescent="0.2">
      <c r="M76" s="9">
        <v>69</v>
      </c>
      <c r="N76" s="10">
        <v>30119</v>
      </c>
      <c r="O76" s="10">
        <v>12222</v>
      </c>
      <c r="P76" s="10">
        <v>16247</v>
      </c>
      <c r="Q76" s="10">
        <v>621</v>
      </c>
      <c r="R76" s="10">
        <v>1029</v>
      </c>
      <c r="S76" s="11">
        <f t="shared" si="4"/>
        <v>-0.37186835093637982</v>
      </c>
      <c r="T76" s="11">
        <f t="shared" si="6"/>
        <v>-1.8894636387783659E-2</v>
      </c>
      <c r="U76" s="11">
        <f t="shared" si="7"/>
        <v>0.49433358678312578</v>
      </c>
      <c r="V76" s="12">
        <f t="shared" si="5"/>
        <v>3.1308503772994177E-2</v>
      </c>
    </row>
    <row r="77" spans="13:22" x14ac:dyDescent="0.2">
      <c r="M77" s="9">
        <v>70</v>
      </c>
      <c r="N77" s="10">
        <v>28200</v>
      </c>
      <c r="O77" s="10">
        <v>11439</v>
      </c>
      <c r="P77" s="10">
        <v>15363</v>
      </c>
      <c r="Q77" s="10">
        <v>534</v>
      </c>
      <c r="R77" s="10">
        <v>864</v>
      </c>
      <c r="S77" s="11">
        <f t="shared" si="4"/>
        <v>-0.34804467896917435</v>
      </c>
      <c r="T77" s="11">
        <f t="shared" si="6"/>
        <v>-1.6247561724760828E-2</v>
      </c>
      <c r="U77" s="11">
        <f t="shared" si="7"/>
        <v>0.46743687411516965</v>
      </c>
      <c r="V77" s="12">
        <f t="shared" si="5"/>
        <v>2.6288189756916394E-2</v>
      </c>
    </row>
    <row r="78" spans="13:22" x14ac:dyDescent="0.2">
      <c r="M78" s="9">
        <v>71</v>
      </c>
      <c r="N78" s="10">
        <v>28087</v>
      </c>
      <c r="O78" s="10">
        <v>11380</v>
      </c>
      <c r="P78" s="10">
        <v>15320</v>
      </c>
      <c r="Q78" s="10">
        <v>528</v>
      </c>
      <c r="R78" s="10">
        <v>859</v>
      </c>
      <c r="S78" s="11">
        <f t="shared" si="4"/>
        <v>-0.34624953638160716</v>
      </c>
      <c r="T78" s="11">
        <f t="shared" si="6"/>
        <v>-1.6065004851448909E-2</v>
      </c>
      <c r="U78" s="11">
        <f t="shared" si="7"/>
        <v>0.46612854985643426</v>
      </c>
      <c r="V78" s="12">
        <f t="shared" si="5"/>
        <v>2.6136059029156462E-2</v>
      </c>
    </row>
    <row r="79" spans="13:22" x14ac:dyDescent="0.2">
      <c r="M79" s="9">
        <v>72</v>
      </c>
      <c r="N79" s="10">
        <v>29023</v>
      </c>
      <c r="O79" s="10">
        <v>11475</v>
      </c>
      <c r="P79" s="10">
        <v>16392</v>
      </c>
      <c r="Q79" s="10">
        <v>435</v>
      </c>
      <c r="R79" s="10">
        <v>721</v>
      </c>
      <c r="S79" s="11">
        <f t="shared" si="4"/>
        <v>-0.34914002020904589</v>
      </c>
      <c r="T79" s="11">
        <f t="shared" si="6"/>
        <v>-1.3235373315114157E-2</v>
      </c>
      <c r="U79" s="11">
        <f t="shared" si="7"/>
        <v>0.49874537788816381</v>
      </c>
      <c r="V79" s="12">
        <f t="shared" si="5"/>
        <v>2.1937250942982316E-2</v>
      </c>
    </row>
    <row r="80" spans="13:22" x14ac:dyDescent="0.2">
      <c r="M80" s="9">
        <v>73</v>
      </c>
      <c r="N80" s="10">
        <v>30126</v>
      </c>
      <c r="O80" s="10">
        <v>12141</v>
      </c>
      <c r="P80" s="10">
        <v>16944</v>
      </c>
      <c r="Q80" s="10">
        <v>394</v>
      </c>
      <c r="R80" s="10">
        <v>647</v>
      </c>
      <c r="S80" s="11">
        <f t="shared" si="4"/>
        <v>-0.36940383314666891</v>
      </c>
      <c r="T80" s="11">
        <f t="shared" si="6"/>
        <v>-1.1987901347482708E-2</v>
      </c>
      <c r="U80" s="11">
        <f t="shared" si="7"/>
        <v>0.51554061023286046</v>
      </c>
      <c r="V80" s="12">
        <f t="shared" si="5"/>
        <v>1.9685716172135308E-2</v>
      </c>
    </row>
    <row r="81" spans="13:22" x14ac:dyDescent="0.2">
      <c r="M81" s="9">
        <v>74</v>
      </c>
      <c r="N81" s="10">
        <v>27737</v>
      </c>
      <c r="O81" s="10">
        <v>11092</v>
      </c>
      <c r="P81" s="10">
        <v>15728</v>
      </c>
      <c r="Q81" s="10">
        <v>339</v>
      </c>
      <c r="R81" s="10">
        <v>578</v>
      </c>
      <c r="S81" s="11">
        <f t="shared" si="4"/>
        <v>-0.33748680646263501</v>
      </c>
      <c r="T81" s="11">
        <f t="shared" si="6"/>
        <v>-1.0314463342123447E-2</v>
      </c>
      <c r="U81" s="11">
        <f t="shared" si="7"/>
        <v>0.47854241724164476</v>
      </c>
      <c r="V81" s="12">
        <f t="shared" si="5"/>
        <v>1.7586312129048237E-2</v>
      </c>
    </row>
    <row r="82" spans="13:22" x14ac:dyDescent="0.2">
      <c r="M82" s="9">
        <v>75</v>
      </c>
      <c r="N82" s="10">
        <v>26463</v>
      </c>
      <c r="O82" s="10">
        <v>10385</v>
      </c>
      <c r="P82" s="10">
        <v>15245</v>
      </c>
      <c r="Q82" s="10">
        <v>305</v>
      </c>
      <c r="R82" s="10">
        <v>528</v>
      </c>
      <c r="S82" s="11">
        <f t="shared" si="4"/>
        <v>-0.31597552155738051</v>
      </c>
      <c r="T82" s="11">
        <f t="shared" si="6"/>
        <v>-9.2799743933559033E-3</v>
      </c>
      <c r="U82" s="11">
        <f t="shared" si="7"/>
        <v>0.46384658894003522</v>
      </c>
      <c r="V82" s="12">
        <f t="shared" si="5"/>
        <v>1.6065004851448909E-2</v>
      </c>
    </row>
    <row r="83" spans="13:22" x14ac:dyDescent="0.2">
      <c r="M83" s="9">
        <v>76</v>
      </c>
      <c r="N83" s="10">
        <v>27601</v>
      </c>
      <c r="O83" s="10">
        <v>10830</v>
      </c>
      <c r="P83" s="10">
        <v>16057</v>
      </c>
      <c r="Q83" s="10">
        <v>275</v>
      </c>
      <c r="R83" s="10">
        <v>439</v>
      </c>
      <c r="S83" s="11">
        <f t="shared" si="4"/>
        <v>-0.32951515632801454</v>
      </c>
      <c r="T83" s="11">
        <f t="shared" si="6"/>
        <v>-8.3671900267963065E-3</v>
      </c>
      <c r="U83" s="11">
        <f t="shared" si="7"/>
        <v>0.48855261912824832</v>
      </c>
      <c r="V83" s="12">
        <f t="shared" si="5"/>
        <v>1.3357077897322104E-2</v>
      </c>
    </row>
    <row r="84" spans="13:22" x14ac:dyDescent="0.2">
      <c r="M84" s="9">
        <v>77</v>
      </c>
      <c r="N84" s="10">
        <v>27070</v>
      </c>
      <c r="O84" s="10">
        <v>10619</v>
      </c>
      <c r="P84" s="10">
        <v>15844</v>
      </c>
      <c r="Q84" s="10">
        <v>225</v>
      </c>
      <c r="R84" s="10">
        <v>382</v>
      </c>
      <c r="S84" s="11">
        <f t="shared" si="4"/>
        <v>-0.32309523961654535</v>
      </c>
      <c r="T84" s="11">
        <f t="shared" si="6"/>
        <v>-6.8458827491969781E-3</v>
      </c>
      <c r="U84" s="11">
        <f t="shared" si="7"/>
        <v>0.48207185012567522</v>
      </c>
      <c r="V84" s="12">
        <f t="shared" si="5"/>
        <v>1.1622787600858869E-2</v>
      </c>
    </row>
    <row r="85" spans="13:22" x14ac:dyDescent="0.2">
      <c r="M85" s="9">
        <v>78</v>
      </c>
      <c r="N85" s="10">
        <v>26137</v>
      </c>
      <c r="O85" s="10">
        <v>10122</v>
      </c>
      <c r="P85" s="10">
        <v>15436</v>
      </c>
      <c r="Q85" s="10">
        <v>217</v>
      </c>
      <c r="R85" s="10">
        <v>362</v>
      </c>
      <c r="S85" s="11">
        <f t="shared" si="4"/>
        <v>-0.30797344527720805</v>
      </c>
      <c r="T85" s="11">
        <f t="shared" si="6"/>
        <v>-6.6024735847810857E-3</v>
      </c>
      <c r="U85" s="11">
        <f t="shared" si="7"/>
        <v>0.46965798274046466</v>
      </c>
      <c r="V85" s="12">
        <f t="shared" si="5"/>
        <v>1.1014264689819139E-2</v>
      </c>
    </row>
    <row r="86" spans="13:22" x14ac:dyDescent="0.2">
      <c r="M86" s="9">
        <v>79</v>
      </c>
      <c r="N86" s="10">
        <v>22621</v>
      </c>
      <c r="O86" s="10">
        <v>8724</v>
      </c>
      <c r="P86" s="10">
        <v>13375</v>
      </c>
      <c r="Q86" s="10">
        <v>192</v>
      </c>
      <c r="R86" s="10">
        <v>330</v>
      </c>
      <c r="S86" s="11">
        <f t="shared" si="4"/>
        <v>-0.26543769379553084</v>
      </c>
      <c r="T86" s="11">
        <f t="shared" si="6"/>
        <v>-5.8418199459814215E-3</v>
      </c>
      <c r="U86" s="11">
        <f t="shared" si="7"/>
        <v>0.40694969675782033</v>
      </c>
      <c r="V86" s="12">
        <f t="shared" si="5"/>
        <v>1.0040628032155567E-2</v>
      </c>
    </row>
    <row r="87" spans="13:22" x14ac:dyDescent="0.2">
      <c r="M87" s="9">
        <v>80</v>
      </c>
      <c r="N87" s="10">
        <v>20598</v>
      </c>
      <c r="O87" s="10">
        <v>7921</v>
      </c>
      <c r="P87" s="10">
        <v>12201</v>
      </c>
      <c r="Q87" s="10">
        <v>168</v>
      </c>
      <c r="R87" s="10">
        <v>308</v>
      </c>
      <c r="S87" s="11">
        <f t="shared" si="4"/>
        <v>-0.24100549891728562</v>
      </c>
      <c r="T87" s="11">
        <f t="shared" si="6"/>
        <v>-5.1115924527337436E-3</v>
      </c>
      <c r="U87" s="11">
        <f t="shared" si="7"/>
        <v>0.37122940187978815</v>
      </c>
      <c r="V87" s="12">
        <f t="shared" si="5"/>
        <v>9.3712528300118631E-3</v>
      </c>
    </row>
    <row r="88" spans="13:22" x14ac:dyDescent="0.2">
      <c r="M88" s="9">
        <v>81</v>
      </c>
      <c r="N88" s="10">
        <v>25703</v>
      </c>
      <c r="O88" s="10">
        <v>9682</v>
      </c>
      <c r="P88" s="10">
        <v>15551</v>
      </c>
      <c r="Q88" s="10">
        <v>189</v>
      </c>
      <c r="R88" s="10">
        <v>281</v>
      </c>
      <c r="S88" s="11">
        <f t="shared" si="4"/>
        <v>-0.29458594123433396</v>
      </c>
      <c r="T88" s="11">
        <f t="shared" si="6"/>
        <v>-5.7505415093254617E-3</v>
      </c>
      <c r="U88" s="11">
        <f t="shared" si="7"/>
        <v>0.47315698947894314</v>
      </c>
      <c r="V88" s="12">
        <f t="shared" si="5"/>
        <v>8.5497469001082262E-3</v>
      </c>
    </row>
    <row r="89" spans="13:22" x14ac:dyDescent="0.2">
      <c r="M89" s="9">
        <v>82</v>
      </c>
      <c r="N89" s="10">
        <v>15683</v>
      </c>
      <c r="O89" s="10">
        <v>5656</v>
      </c>
      <c r="P89" s="10">
        <v>9627</v>
      </c>
      <c r="Q89" s="10">
        <v>159</v>
      </c>
      <c r="R89" s="10">
        <v>241</v>
      </c>
      <c r="S89" s="11">
        <f t="shared" si="4"/>
        <v>-0.17209027924203604</v>
      </c>
      <c r="T89" s="11">
        <f t="shared" si="6"/>
        <v>-4.8377571427658641E-3</v>
      </c>
      <c r="U89" s="11">
        <f t="shared" si="7"/>
        <v>0.29291250322897472</v>
      </c>
      <c r="V89" s="12">
        <f t="shared" si="5"/>
        <v>7.3327010780287628E-3</v>
      </c>
    </row>
    <row r="90" spans="13:22" x14ac:dyDescent="0.2">
      <c r="M90" s="9">
        <v>83</v>
      </c>
      <c r="N90" s="10">
        <v>17823</v>
      </c>
      <c r="O90" s="10">
        <v>6468</v>
      </c>
      <c r="P90" s="10">
        <v>11033</v>
      </c>
      <c r="Q90" s="10">
        <v>128</v>
      </c>
      <c r="R90" s="10">
        <v>194</v>
      </c>
      <c r="S90" s="11">
        <f t="shared" si="4"/>
        <v>-0.19679630943024912</v>
      </c>
      <c r="T90" s="11">
        <f t="shared" si="6"/>
        <v>-3.894546630654281E-3</v>
      </c>
      <c r="U90" s="11">
        <f t="shared" si="7"/>
        <v>0.33569166387506783</v>
      </c>
      <c r="V90" s="12">
        <f t="shared" si="5"/>
        <v>5.9026722370853942E-3</v>
      </c>
    </row>
    <row r="91" spans="13:22" x14ac:dyDescent="0.2">
      <c r="M91" s="9">
        <v>84</v>
      </c>
      <c r="N91" s="10">
        <v>18750</v>
      </c>
      <c r="O91" s="10">
        <v>6575</v>
      </c>
      <c r="P91" s="10">
        <v>11871</v>
      </c>
      <c r="Q91" s="10">
        <v>116</v>
      </c>
      <c r="R91" s="10">
        <v>188</v>
      </c>
      <c r="S91" s="11">
        <f t="shared" si="4"/>
        <v>-0.20005190700431169</v>
      </c>
      <c r="T91" s="11">
        <f t="shared" si="6"/>
        <v>-3.529432884030442E-3</v>
      </c>
      <c r="U91" s="11">
        <f t="shared" si="7"/>
        <v>0.36118877384763254</v>
      </c>
      <c r="V91" s="12">
        <f t="shared" si="5"/>
        <v>5.7201153637734753E-3</v>
      </c>
    </row>
    <row r="92" spans="13:22" x14ac:dyDescent="0.2">
      <c r="M92" s="9">
        <v>85</v>
      </c>
      <c r="N92" s="10">
        <v>19416</v>
      </c>
      <c r="O92" s="10">
        <v>6718</v>
      </c>
      <c r="P92" s="10">
        <v>12447</v>
      </c>
      <c r="Q92" s="10">
        <v>85</v>
      </c>
      <c r="R92" s="10">
        <v>166</v>
      </c>
      <c r="S92" s="11">
        <f t="shared" ref="S92:S108" si="8">-1*(O92*100/N$5)</f>
        <v>-0.20440284581824578</v>
      </c>
      <c r="T92" s="11">
        <f t="shared" si="6"/>
        <v>-2.5862223719188581E-3</v>
      </c>
      <c r="U92" s="11">
        <f t="shared" si="7"/>
        <v>0.37871423368557683</v>
      </c>
      <c r="V92" s="12">
        <f t="shared" si="5"/>
        <v>5.0507401616297701E-3</v>
      </c>
    </row>
    <row r="93" spans="13:22" x14ac:dyDescent="0.2">
      <c r="M93" s="9">
        <v>86</v>
      </c>
      <c r="N93" s="10">
        <v>17559</v>
      </c>
      <c r="O93" s="10">
        <v>5950</v>
      </c>
      <c r="P93" s="10">
        <v>11378</v>
      </c>
      <c r="Q93" s="10">
        <v>89</v>
      </c>
      <c r="R93" s="10">
        <v>142</v>
      </c>
      <c r="S93" s="11">
        <f t="shared" si="8"/>
        <v>-0.18103556603432008</v>
      </c>
      <c r="T93" s="11">
        <f t="shared" si="6"/>
        <v>-2.7079269541268047E-3</v>
      </c>
      <c r="U93" s="11">
        <f t="shared" si="7"/>
        <v>0.34618868409050318</v>
      </c>
      <c r="V93" s="12">
        <f t="shared" si="5"/>
        <v>4.320512668382093E-3</v>
      </c>
    </row>
    <row r="94" spans="13:22" x14ac:dyDescent="0.2">
      <c r="M94" s="9">
        <v>87</v>
      </c>
      <c r="N94" s="10">
        <v>16364</v>
      </c>
      <c r="O94" s="10">
        <v>5515</v>
      </c>
      <c r="P94" s="10">
        <v>10667</v>
      </c>
      <c r="Q94" s="10">
        <v>48</v>
      </c>
      <c r="R94" s="10">
        <v>134</v>
      </c>
      <c r="S94" s="11">
        <f t="shared" si="8"/>
        <v>-0.16780019271920593</v>
      </c>
      <c r="T94" s="11">
        <f t="shared" si="6"/>
        <v>-1.4604549864953554E-3</v>
      </c>
      <c r="U94" s="11">
        <f t="shared" si="7"/>
        <v>0.32455569460304073</v>
      </c>
      <c r="V94" s="12">
        <f t="shared" si="5"/>
        <v>4.0771035039661998E-3</v>
      </c>
    </row>
    <row r="95" spans="13:22" x14ac:dyDescent="0.2">
      <c r="M95" s="9">
        <v>88</v>
      </c>
      <c r="N95" s="10">
        <v>15309</v>
      </c>
      <c r="O95" s="10">
        <v>4966</v>
      </c>
      <c r="P95" s="10">
        <v>10192</v>
      </c>
      <c r="Q95" s="10">
        <v>46</v>
      </c>
      <c r="R95" s="10">
        <v>105</v>
      </c>
      <c r="S95" s="11">
        <f t="shared" si="8"/>
        <v>-0.1510962388111653</v>
      </c>
      <c r="T95" s="11">
        <f t="shared" si="6"/>
        <v>-1.3996026953913821E-3</v>
      </c>
      <c r="U95" s="11">
        <f t="shared" si="7"/>
        <v>0.31010327546584709</v>
      </c>
      <c r="V95" s="12">
        <f t="shared" si="5"/>
        <v>3.1947452829585899E-3</v>
      </c>
    </row>
    <row r="96" spans="13:22" x14ac:dyDescent="0.2">
      <c r="M96" s="9">
        <v>89</v>
      </c>
      <c r="N96" s="10">
        <v>13539</v>
      </c>
      <c r="O96" s="10">
        <v>4400</v>
      </c>
      <c r="P96" s="10">
        <v>9007</v>
      </c>
      <c r="Q96" s="10">
        <v>50</v>
      </c>
      <c r="R96" s="10">
        <v>82</v>
      </c>
      <c r="S96" s="11">
        <f t="shared" si="8"/>
        <v>-0.1338750404287409</v>
      </c>
      <c r="T96" s="11">
        <f t="shared" si="6"/>
        <v>-1.5213072775993285E-3</v>
      </c>
      <c r="U96" s="11">
        <f t="shared" si="7"/>
        <v>0.27404829298674305</v>
      </c>
      <c r="V96" s="12">
        <f t="shared" si="5"/>
        <v>2.4949439352628987E-3</v>
      </c>
    </row>
    <row r="97" spans="13:22" x14ac:dyDescent="0.2">
      <c r="M97" s="9">
        <v>90</v>
      </c>
      <c r="N97" s="10">
        <v>11480</v>
      </c>
      <c r="O97" s="10">
        <v>3557</v>
      </c>
      <c r="P97" s="10">
        <v>7814</v>
      </c>
      <c r="Q97" s="10">
        <v>38</v>
      </c>
      <c r="R97" s="10">
        <v>71</v>
      </c>
      <c r="S97" s="11">
        <f t="shared" si="8"/>
        <v>-0.10822579972841623</v>
      </c>
      <c r="T97" s="11">
        <f t="shared" si="6"/>
        <v>-1.1561935309754895E-3</v>
      </c>
      <c r="U97" s="11">
        <f t="shared" si="7"/>
        <v>0.23774990134322305</v>
      </c>
      <c r="V97" s="12">
        <f t="shared" si="5"/>
        <v>2.1602563341910465E-3</v>
      </c>
    </row>
    <row r="98" spans="13:22" x14ac:dyDescent="0.2">
      <c r="M98" s="9">
        <v>91</v>
      </c>
      <c r="N98" s="10">
        <v>9623</v>
      </c>
      <c r="O98" s="10">
        <v>2803</v>
      </c>
      <c r="P98" s="10">
        <v>6724</v>
      </c>
      <c r="Q98" s="10">
        <v>33</v>
      </c>
      <c r="R98" s="10">
        <v>63</v>
      </c>
      <c r="S98" s="11">
        <f t="shared" si="8"/>
        <v>-8.5284485982218355E-2</v>
      </c>
      <c r="T98" s="11">
        <f t="shared" si="6"/>
        <v>-1.0040628032155568E-3</v>
      </c>
      <c r="U98" s="11">
        <f t="shared" si="7"/>
        <v>0.2045854026915577</v>
      </c>
      <c r="V98" s="12">
        <f t="shared" si="5"/>
        <v>1.9168471697751537E-3</v>
      </c>
    </row>
    <row r="99" spans="13:22" x14ac:dyDescent="0.2">
      <c r="M99" s="9">
        <v>92</v>
      </c>
      <c r="N99" s="10">
        <v>7890</v>
      </c>
      <c r="O99" s="10">
        <v>2251</v>
      </c>
      <c r="P99" s="10">
        <v>5568</v>
      </c>
      <c r="Q99" s="10">
        <v>16</v>
      </c>
      <c r="R99" s="10">
        <v>55</v>
      </c>
      <c r="S99" s="11">
        <f t="shared" si="8"/>
        <v>-6.8489253637521771E-2</v>
      </c>
      <c r="T99" s="11">
        <f t="shared" si="6"/>
        <v>-4.8681832883178512E-4</v>
      </c>
      <c r="U99" s="11">
        <f t="shared" si="7"/>
        <v>0.16941277843346123</v>
      </c>
      <c r="V99" s="12">
        <f t="shared" si="5"/>
        <v>1.6734380053592612E-3</v>
      </c>
    </row>
    <row r="100" spans="13:22" x14ac:dyDescent="0.2">
      <c r="M100" s="9">
        <v>93</v>
      </c>
      <c r="N100" s="10">
        <v>6391</v>
      </c>
      <c r="O100" s="10">
        <v>1700</v>
      </c>
      <c r="P100" s="10">
        <v>4630</v>
      </c>
      <c r="Q100" s="10">
        <v>13</v>
      </c>
      <c r="R100" s="10">
        <v>48</v>
      </c>
      <c r="S100" s="11">
        <f t="shared" si="8"/>
        <v>-5.1724447438377168E-2</v>
      </c>
      <c r="T100" s="11">
        <f t="shared" si="6"/>
        <v>-3.9553989217582539E-4</v>
      </c>
      <c r="U100" s="11">
        <f t="shared" si="7"/>
        <v>0.14087305390569782</v>
      </c>
      <c r="V100" s="12">
        <f t="shared" si="5"/>
        <v>1.4604549864953554E-3</v>
      </c>
    </row>
    <row r="101" spans="13:22" x14ac:dyDescent="0.2">
      <c r="M101" s="9">
        <v>94</v>
      </c>
      <c r="N101" s="10">
        <v>4858</v>
      </c>
      <c r="O101" s="10">
        <v>1196</v>
      </c>
      <c r="P101" s="10">
        <v>3614</v>
      </c>
      <c r="Q101" s="10">
        <v>20</v>
      </c>
      <c r="R101" s="10">
        <v>28</v>
      </c>
      <c r="S101" s="11">
        <f t="shared" si="8"/>
        <v>-3.6389670080175934E-2</v>
      </c>
      <c r="T101" s="11">
        <f t="shared" si="6"/>
        <v>-6.0852291103973141E-4</v>
      </c>
      <c r="U101" s="11">
        <f t="shared" si="7"/>
        <v>0.10996009002487946</v>
      </c>
      <c r="V101" s="12">
        <f t="shared" si="5"/>
        <v>8.5193207545562397E-4</v>
      </c>
    </row>
    <row r="102" spans="13:22" x14ac:dyDescent="0.2">
      <c r="M102" s="9">
        <v>95</v>
      </c>
      <c r="N102" s="10">
        <v>3727</v>
      </c>
      <c r="O102" s="10">
        <v>870</v>
      </c>
      <c r="P102" s="10">
        <v>2821</v>
      </c>
      <c r="Q102" s="10">
        <v>15</v>
      </c>
      <c r="R102" s="10">
        <v>21</v>
      </c>
      <c r="S102" s="11">
        <f t="shared" si="8"/>
        <v>-2.6470746630228314E-2</v>
      </c>
      <c r="T102" s="11">
        <f t="shared" si="6"/>
        <v>-4.5639218327979853E-4</v>
      </c>
      <c r="U102" s="11">
        <f t="shared" si="7"/>
        <v>8.5832156602154111E-2</v>
      </c>
      <c r="V102" s="12">
        <f t="shared" si="5"/>
        <v>6.3894905659171795E-4</v>
      </c>
    </row>
    <row r="103" spans="13:22" x14ac:dyDescent="0.2">
      <c r="M103" s="9">
        <v>96</v>
      </c>
      <c r="N103" s="10">
        <v>2767</v>
      </c>
      <c r="O103" s="10">
        <v>621</v>
      </c>
      <c r="P103" s="10">
        <v>2132</v>
      </c>
      <c r="Q103" s="10">
        <v>4</v>
      </c>
      <c r="R103" s="10">
        <v>10</v>
      </c>
      <c r="S103" s="11">
        <f t="shared" si="8"/>
        <v>-1.8894636387783659E-2</v>
      </c>
      <c r="T103" s="11">
        <f t="shared" si="6"/>
        <v>-1.2170458220794628E-4</v>
      </c>
      <c r="U103" s="11">
        <f t="shared" si="7"/>
        <v>6.4868542316835365E-2</v>
      </c>
      <c r="V103" s="12">
        <f t="shared" si="5"/>
        <v>3.042614555198657E-4</v>
      </c>
    </row>
    <row r="104" spans="13:22" x14ac:dyDescent="0.2">
      <c r="M104" s="9">
        <v>97</v>
      </c>
      <c r="N104" s="10">
        <v>1931</v>
      </c>
      <c r="O104" s="10">
        <v>425</v>
      </c>
      <c r="P104" s="10">
        <v>1486</v>
      </c>
      <c r="Q104" s="10">
        <v>4</v>
      </c>
      <c r="R104" s="10">
        <v>16</v>
      </c>
      <c r="S104" s="11">
        <f t="shared" si="8"/>
        <v>-1.2931111859594292E-2</v>
      </c>
      <c r="T104" s="11">
        <f t="shared" si="6"/>
        <v>-1.2170458220794628E-4</v>
      </c>
      <c r="U104" s="11">
        <f t="shared" si="7"/>
        <v>4.521325229025204E-2</v>
      </c>
      <c r="V104" s="12">
        <f t="shared" si="5"/>
        <v>4.8681832883178512E-4</v>
      </c>
    </row>
    <row r="105" spans="13:22" x14ac:dyDescent="0.2">
      <c r="M105" s="9">
        <v>98</v>
      </c>
      <c r="N105" s="10">
        <v>1331</v>
      </c>
      <c r="O105" s="10">
        <v>292</v>
      </c>
      <c r="P105" s="10">
        <v>1027</v>
      </c>
      <c r="Q105" s="10">
        <v>1</v>
      </c>
      <c r="R105" s="10">
        <v>11</v>
      </c>
      <c r="S105" s="11">
        <f t="shared" si="8"/>
        <v>-8.8844345011800784E-3</v>
      </c>
      <c r="T105" s="11">
        <f t="shared" si="6"/>
        <v>-3.042614555198657E-5</v>
      </c>
      <c r="U105" s="11">
        <f t="shared" si="7"/>
        <v>3.1247651481890206E-2</v>
      </c>
      <c r="V105" s="12">
        <f t="shared" si="5"/>
        <v>3.3468760107185225E-4</v>
      </c>
    </row>
    <row r="106" spans="13:22" x14ac:dyDescent="0.2">
      <c r="M106" s="9">
        <v>99</v>
      </c>
      <c r="N106" s="10">
        <v>963</v>
      </c>
      <c r="O106" s="10">
        <v>168</v>
      </c>
      <c r="P106" s="10">
        <v>782</v>
      </c>
      <c r="Q106" s="10">
        <v>6</v>
      </c>
      <c r="R106" s="10">
        <v>7</v>
      </c>
      <c r="S106" s="11">
        <f t="shared" si="8"/>
        <v>-5.1115924527337436E-3</v>
      </c>
      <c r="T106" s="11">
        <f t="shared" si="6"/>
        <v>-1.8255687331191942E-4</v>
      </c>
      <c r="U106" s="11">
        <f t="shared" si="7"/>
        <v>2.3793245821653496E-2</v>
      </c>
      <c r="V106" s="12">
        <f t="shared" si="5"/>
        <v>2.1298301886390599E-4</v>
      </c>
    </row>
    <row r="107" spans="13:22" x14ac:dyDescent="0.2">
      <c r="M107" s="9" t="s">
        <v>24</v>
      </c>
      <c r="N107" s="10">
        <v>1650</v>
      </c>
      <c r="O107" s="10">
        <v>293</v>
      </c>
      <c r="P107" s="10">
        <v>1334</v>
      </c>
      <c r="Q107" s="10">
        <v>6</v>
      </c>
      <c r="R107" s="10">
        <v>17</v>
      </c>
      <c r="S107" s="11">
        <f t="shared" si="8"/>
        <v>-8.9148606467320639E-3</v>
      </c>
      <c r="T107" s="11">
        <f t="shared" si="6"/>
        <v>-1.8255687331191942E-4</v>
      </c>
      <c r="U107" s="11">
        <f t="shared" si="7"/>
        <v>4.0588478166350084E-2</v>
      </c>
      <c r="V107" s="12">
        <f t="shared" si="5"/>
        <v>5.1724447438377167E-4</v>
      </c>
    </row>
    <row r="108" spans="13:22" x14ac:dyDescent="0.2">
      <c r="M108" s="9" t="s">
        <v>25</v>
      </c>
      <c r="N108" s="10">
        <f>O108+P108+Q108+R108</f>
        <v>0</v>
      </c>
      <c r="O108" s="10">
        <v>0</v>
      </c>
      <c r="P108" s="10">
        <v>0</v>
      </c>
      <c r="Q108" s="10">
        <v>0</v>
      </c>
      <c r="R108" s="10">
        <v>0</v>
      </c>
      <c r="S108" s="11">
        <f t="shared" si="8"/>
        <v>0</v>
      </c>
      <c r="T108" s="11">
        <f t="shared" si="6"/>
        <v>0</v>
      </c>
      <c r="U108" s="11">
        <f t="shared" si="7"/>
        <v>0</v>
      </c>
      <c r="V108" s="12">
        <f t="shared" si="5"/>
        <v>0</v>
      </c>
    </row>
    <row r="109" spans="13:22" x14ac:dyDescent="0.2">
      <c r="N109" s="13"/>
      <c r="O109" s="13"/>
      <c r="P109" s="13"/>
      <c r="Q109" s="14"/>
      <c r="R109" s="14"/>
      <c r="S109" s="11"/>
      <c r="T109" s="11"/>
      <c r="U109" s="11"/>
      <c r="V109" s="11"/>
    </row>
  </sheetData>
  <hyperlinks>
    <hyperlink ref="J15" location="MM!A1" display="Total Ciudad" xr:uid="{AD95AAEB-6C2B-4F1F-A787-E2A4B2567C5E}"/>
    <hyperlink ref="J16" location="'D01'!A1" display=" 01. Centro" xr:uid="{EF376E7E-43A3-4ACE-BC21-0FB054D4228E}"/>
    <hyperlink ref="J17" location="'D02'!A1" display=" 02. Arganzuela" xr:uid="{5AE59E23-9D82-442C-B384-B04A9F6E5F54}"/>
    <hyperlink ref="J18" location="'D03'!A1" display=" 03. Retiro" xr:uid="{82167632-BDB0-447F-8684-4D667FC690B8}"/>
    <hyperlink ref="J19" location="'D04'!A1" display=" 04. Salamanca" xr:uid="{BF5329F7-FF25-4B5F-A600-73E936853E13}"/>
    <hyperlink ref="J20" location="'D05'!A1" display=" 05. Chamartín" xr:uid="{B0431A9B-4BCA-414A-A8D8-8289560E16E5}"/>
    <hyperlink ref="J21" location="'D06'!A1" display=" 06. Tetuán" xr:uid="{8B9C98DB-0B7C-4787-ACDF-18B30CF6E7A2}"/>
    <hyperlink ref="J22" location="'D07'!A1" display=" 07. Chamberí" xr:uid="{B17E432D-2995-4BE8-AEA8-679EA0DF34FF}"/>
    <hyperlink ref="J23" location="'D08'!A1" display=" 08. Fuencarral - El Pardo" xr:uid="{44E2DDBF-F2AA-4118-85D9-8D20A4A3C3D9}"/>
    <hyperlink ref="J24" location="'D09'!A1" display=" 09. Moncloa - Aravaca" xr:uid="{C0AD9439-5134-47B8-AF38-2C019FD6C179}"/>
    <hyperlink ref="J25" location="'D10'!A1" display=" 10. Latina" xr:uid="{2D243C2E-A0FE-40CE-9800-816F118DF7D1}"/>
    <hyperlink ref="J26" location="'D11'!A1" display=" 11. Carabanchel" xr:uid="{B7AFB297-5624-46FD-BB99-FB5C9AA4EA87}"/>
    <hyperlink ref="J27" location="'D12'!A1" display=" 12. Usera" xr:uid="{125C0F4B-5459-41E1-831C-AE9BA71EB14B}"/>
    <hyperlink ref="J28" location="'D13'!A1" display=" 13. Puente de Vallecas" xr:uid="{0B57DF64-9C37-47F0-BE58-9F7D6B10F269}"/>
    <hyperlink ref="J29" location="'D14'!A1" display=" 14. Moratalaz" xr:uid="{4DD27F4F-DFA2-4D06-B2C8-62A0EC18BBDD}"/>
    <hyperlink ref="J30" location="'D15'!A1" display=" 15. Ciudad Lineal" xr:uid="{A1A66B85-74C9-4C01-A453-E796B13915CC}"/>
    <hyperlink ref="J31" location="'D16'!A1" display=" 16. Hortaleza" xr:uid="{FFA97546-B19E-4618-BAAF-17BBDBBBADF6}"/>
    <hyperlink ref="J32" location="'D17'!A1" display=" 17. Villaverde" xr:uid="{232DE58B-9BB3-4A1A-974D-E5A7DCEC53F7}"/>
    <hyperlink ref="J33" location="'D18'!A1" display=" 18. Villa de Vallecas" xr:uid="{9C157905-DD25-4875-B197-889807FAD2ED}"/>
    <hyperlink ref="J34" location="'D19'!A1" display=" 19. Vicálvaro" xr:uid="{0D162BD8-4A84-4127-BA24-600A15B3353C}"/>
    <hyperlink ref="J35" location="'D20'!A1" display=" 20. San Blas" xr:uid="{9ED98C95-4F30-42AE-83A7-E2D7DC5A7F8D}"/>
    <hyperlink ref="J36" location="'D21'!A1" display=" 21. Barajas" xr:uid="{BC5DA774-7146-4CC1-AEC7-515C29247443}"/>
  </hyperlinks>
  <pageMargins left="0.98425196850393704" right="0.75" top="0.59055118110236227" bottom="1" header="0" footer="0"/>
  <pageSetup paperSize="9" scale="8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14655-0F5A-43D6-9A2F-87072560760A}">
  <sheetPr>
    <pageSetUpPr autoPageBreaks="0" fitToPage="1"/>
  </sheetPr>
  <dimension ref="A1:N76"/>
  <sheetViews>
    <sheetView showGridLines="0" workbookViewId="0"/>
  </sheetViews>
  <sheetFormatPr baseColWidth="10" defaultRowHeight="11.25" x14ac:dyDescent="0.2"/>
  <cols>
    <col min="1" max="2" width="11.42578125" style="4"/>
    <col min="3" max="3" width="12" style="4" customWidth="1"/>
    <col min="4" max="5" width="10.42578125" style="4" customWidth="1"/>
    <col min="6" max="6" width="12" style="4" customWidth="1"/>
    <col min="7" max="8" width="10.42578125" style="4" customWidth="1"/>
    <col min="9" max="13" width="0.42578125" style="4" customWidth="1"/>
    <col min="14" max="14" width="9.7109375" style="4" customWidth="1"/>
    <col min="15" max="16384" width="11.42578125" style="4"/>
  </cols>
  <sheetData>
    <row r="1" spans="1:13" ht="12" thickBot="1" x14ac:dyDescent="0.25">
      <c r="A1" s="15" t="s">
        <v>26</v>
      </c>
      <c r="B1" s="15"/>
      <c r="E1" s="15" t="s">
        <v>71</v>
      </c>
      <c r="F1" s="15" t="s">
        <v>79</v>
      </c>
      <c r="I1" s="16" t="str">
        <f>F1&amp;" "&amp;MM!$I$1</f>
        <v>08. FUENCARRAL - EL PARDO 01.01.22</v>
      </c>
    </row>
    <row r="2" spans="1:13" ht="12" thickBot="1" x14ac:dyDescent="0.25">
      <c r="A2" s="15" t="s">
        <v>28</v>
      </c>
      <c r="B2" s="15"/>
      <c r="G2" s="17" t="s">
        <v>29</v>
      </c>
    </row>
    <row r="3" spans="1:13" x14ac:dyDescent="0.2">
      <c r="A3" s="15" t="s">
        <v>30</v>
      </c>
      <c r="B3" s="15"/>
      <c r="I3" s="3" t="s">
        <v>0</v>
      </c>
    </row>
    <row r="4" spans="1:13" ht="12" thickBot="1" x14ac:dyDescent="0.25">
      <c r="A4" s="15"/>
      <c r="B4" s="15"/>
    </row>
    <row r="5" spans="1:13" ht="12" thickBot="1" x14ac:dyDescent="0.25">
      <c r="A5" s="37" t="s">
        <v>31</v>
      </c>
      <c r="B5" s="39" t="s">
        <v>32</v>
      </c>
      <c r="C5" s="41" t="s">
        <v>33</v>
      </c>
      <c r="D5" s="41"/>
      <c r="E5" s="41"/>
      <c r="F5" s="41" t="s">
        <v>34</v>
      </c>
      <c r="G5" s="41"/>
      <c r="H5" s="41"/>
    </row>
    <row r="6" spans="1:13" ht="18" customHeight="1" thickBot="1" x14ac:dyDescent="0.25">
      <c r="A6" s="38"/>
      <c r="B6" s="40"/>
      <c r="C6" s="18" t="s">
        <v>35</v>
      </c>
      <c r="D6" s="18" t="s">
        <v>36</v>
      </c>
      <c r="E6" s="18" t="s">
        <v>37</v>
      </c>
      <c r="F6" s="18" t="s">
        <v>35</v>
      </c>
      <c r="G6" s="18" t="s">
        <v>36</v>
      </c>
      <c r="H6" s="18" t="s">
        <v>37</v>
      </c>
      <c r="I6" s="16" t="s">
        <v>94</v>
      </c>
      <c r="J6" s="16" t="s">
        <v>96</v>
      </c>
      <c r="K6" s="16"/>
      <c r="L6" s="16" t="s">
        <v>95</v>
      </c>
      <c r="M6" s="16" t="s">
        <v>97</v>
      </c>
    </row>
    <row r="7" spans="1:13" x14ac:dyDescent="0.2">
      <c r="I7" s="16"/>
      <c r="J7" s="16"/>
      <c r="K7" s="16"/>
      <c r="L7" s="16"/>
      <c r="M7" s="16"/>
    </row>
    <row r="8" spans="1:13" x14ac:dyDescent="0.2">
      <c r="A8" s="19" t="s">
        <v>1</v>
      </c>
      <c r="B8" s="20">
        <v>246281</v>
      </c>
      <c r="C8" s="21">
        <v>224166</v>
      </c>
      <c r="D8" s="21">
        <v>106230</v>
      </c>
      <c r="E8" s="21">
        <v>117936</v>
      </c>
      <c r="F8" s="21">
        <v>22115</v>
      </c>
      <c r="G8" s="21">
        <v>9725</v>
      </c>
      <c r="H8" s="21">
        <v>12390</v>
      </c>
      <c r="I8" s="16"/>
      <c r="J8" s="16"/>
      <c r="K8" s="16"/>
      <c r="L8" s="16"/>
      <c r="M8" s="16"/>
    </row>
    <row r="9" spans="1:13" x14ac:dyDescent="0.2">
      <c r="A9" s="23"/>
      <c r="B9" s="23"/>
      <c r="C9" s="24"/>
      <c r="F9" s="24"/>
      <c r="G9" s="10"/>
      <c r="H9" s="10"/>
      <c r="I9" s="16"/>
      <c r="J9" s="16"/>
      <c r="K9" s="16"/>
      <c r="L9" s="16"/>
      <c r="M9" s="16"/>
    </row>
    <row r="10" spans="1:13" x14ac:dyDescent="0.2">
      <c r="A10" s="25" t="s">
        <v>38</v>
      </c>
      <c r="B10" s="20">
        <v>11785</v>
      </c>
      <c r="C10" s="21">
        <v>10866</v>
      </c>
      <c r="D10" s="10">
        <v>5657</v>
      </c>
      <c r="E10" s="10">
        <v>5209</v>
      </c>
      <c r="F10" s="21">
        <v>919</v>
      </c>
      <c r="G10" s="10">
        <v>449</v>
      </c>
      <c r="H10" s="10">
        <v>470</v>
      </c>
      <c r="I10" s="33">
        <f>-D10/$B$8*100</f>
        <v>-2.2969697215781975</v>
      </c>
      <c r="J10" s="33">
        <f>E10/$B$8*100</f>
        <v>2.1150636874139703</v>
      </c>
      <c r="K10" s="16"/>
      <c r="L10" s="33">
        <f>-G10/$B$8*100</f>
        <v>-0.18231207441905792</v>
      </c>
      <c r="M10" s="33">
        <f>H10/$B$8*100</f>
        <v>0.19083891977050604</v>
      </c>
    </row>
    <row r="11" spans="1:13" x14ac:dyDescent="0.2">
      <c r="A11" s="25" t="s">
        <v>39</v>
      </c>
      <c r="B11" s="20">
        <v>14375</v>
      </c>
      <c r="C11" s="21">
        <v>13418</v>
      </c>
      <c r="D11" s="10">
        <v>6827</v>
      </c>
      <c r="E11" s="10">
        <v>6591</v>
      </c>
      <c r="F11" s="21">
        <v>957</v>
      </c>
      <c r="G11" s="10">
        <v>519</v>
      </c>
      <c r="H11" s="10">
        <v>438</v>
      </c>
      <c r="I11" s="33">
        <f t="shared" ref="I11:I30" si="0">-D11/$B$8*100</f>
        <v>-2.772036819730308</v>
      </c>
      <c r="J11" s="33">
        <f t="shared" ref="J11:J30" si="1">E11/$B$8*100</f>
        <v>2.6762113195902244</v>
      </c>
      <c r="K11" s="16"/>
      <c r="L11" s="33">
        <f t="shared" ref="L11:L30" si="2">-G11/$B$8*100</f>
        <v>-0.21073489225721836</v>
      </c>
      <c r="M11" s="33">
        <f t="shared" ref="M11:M30" si="3">H11/$B$8*100</f>
        <v>0.1778456316159184</v>
      </c>
    </row>
    <row r="12" spans="1:13" x14ac:dyDescent="0.2">
      <c r="A12" s="25" t="s">
        <v>40</v>
      </c>
      <c r="B12" s="20">
        <v>14466</v>
      </c>
      <c r="C12" s="21">
        <v>13561</v>
      </c>
      <c r="D12" s="10">
        <v>7010</v>
      </c>
      <c r="E12" s="10">
        <v>6551</v>
      </c>
      <c r="F12" s="21">
        <v>905</v>
      </c>
      <c r="G12" s="10">
        <v>488</v>
      </c>
      <c r="H12" s="10">
        <v>417</v>
      </c>
      <c r="I12" s="33">
        <f t="shared" si="0"/>
        <v>-2.8463421863643563</v>
      </c>
      <c r="J12" s="33">
        <f t="shared" si="1"/>
        <v>2.6599697093969898</v>
      </c>
      <c r="K12" s="16"/>
      <c r="L12" s="33">
        <f t="shared" si="2"/>
        <v>-0.1981476443574616</v>
      </c>
      <c r="M12" s="33">
        <f t="shared" si="3"/>
        <v>0.16931878626447025</v>
      </c>
    </row>
    <row r="13" spans="1:13" x14ac:dyDescent="0.2">
      <c r="A13" s="25" t="s">
        <v>41</v>
      </c>
      <c r="B13" s="20">
        <v>11790</v>
      </c>
      <c r="C13" s="21">
        <v>10856</v>
      </c>
      <c r="D13" s="10">
        <v>5527</v>
      </c>
      <c r="E13" s="10">
        <v>5329</v>
      </c>
      <c r="F13" s="21">
        <v>934</v>
      </c>
      <c r="G13" s="10">
        <v>486</v>
      </c>
      <c r="H13" s="10">
        <v>448</v>
      </c>
      <c r="I13" s="33">
        <f t="shared" si="0"/>
        <v>-2.2441844884501849</v>
      </c>
      <c r="J13" s="33">
        <f t="shared" si="1"/>
        <v>2.163788517993674</v>
      </c>
      <c r="K13" s="16"/>
      <c r="L13" s="33">
        <f t="shared" si="2"/>
        <v>-0.19733556384779988</v>
      </c>
      <c r="M13" s="33">
        <f t="shared" si="3"/>
        <v>0.18190603416422704</v>
      </c>
    </row>
    <row r="14" spans="1:13" x14ac:dyDescent="0.2">
      <c r="A14" s="25" t="s">
        <v>42</v>
      </c>
      <c r="B14" s="20">
        <v>10772</v>
      </c>
      <c r="C14" s="21">
        <v>9406</v>
      </c>
      <c r="D14" s="10">
        <v>4775</v>
      </c>
      <c r="E14" s="10">
        <v>4631</v>
      </c>
      <c r="F14" s="21">
        <v>1366</v>
      </c>
      <c r="G14" s="10">
        <v>586</v>
      </c>
      <c r="H14" s="10">
        <v>780</v>
      </c>
      <c r="I14" s="33">
        <f t="shared" si="0"/>
        <v>-1.9388422168173751</v>
      </c>
      <c r="J14" s="33">
        <f t="shared" si="1"/>
        <v>1.8803724201217307</v>
      </c>
      <c r="K14" s="16"/>
      <c r="L14" s="33">
        <f t="shared" si="2"/>
        <v>-0.23793958933088624</v>
      </c>
      <c r="M14" s="33">
        <f t="shared" si="3"/>
        <v>0.31671139876807386</v>
      </c>
    </row>
    <row r="15" spans="1:13" x14ac:dyDescent="0.2">
      <c r="A15" s="25" t="s">
        <v>43</v>
      </c>
      <c r="B15" s="20">
        <v>12175</v>
      </c>
      <c r="C15" s="21">
        <v>9855</v>
      </c>
      <c r="D15" s="10">
        <v>5063</v>
      </c>
      <c r="E15" s="10">
        <v>4792</v>
      </c>
      <c r="F15" s="21">
        <v>2320</v>
      </c>
      <c r="G15" s="10">
        <v>944</v>
      </c>
      <c r="H15" s="10">
        <v>1376</v>
      </c>
      <c r="I15" s="33">
        <f t="shared" si="0"/>
        <v>-2.0557818102086638</v>
      </c>
      <c r="J15" s="33">
        <f t="shared" si="1"/>
        <v>1.9457449011495001</v>
      </c>
      <c r="K15" s="16"/>
      <c r="L15" s="33">
        <f t="shared" si="2"/>
        <v>-0.38330200056033553</v>
      </c>
      <c r="M15" s="33">
        <f t="shared" si="3"/>
        <v>0.55871139064726882</v>
      </c>
    </row>
    <row r="16" spans="1:13" x14ac:dyDescent="0.2">
      <c r="A16" s="25" t="s">
        <v>44</v>
      </c>
      <c r="B16" s="20">
        <v>13733</v>
      </c>
      <c r="C16" s="21">
        <v>10979</v>
      </c>
      <c r="D16" s="10">
        <v>5432</v>
      </c>
      <c r="E16" s="10">
        <v>5547</v>
      </c>
      <c r="F16" s="21">
        <v>2754</v>
      </c>
      <c r="G16" s="10">
        <v>1108</v>
      </c>
      <c r="H16" s="10">
        <v>1646</v>
      </c>
      <c r="I16" s="33">
        <f t="shared" si="0"/>
        <v>-2.2056106642412527</v>
      </c>
      <c r="J16" s="33">
        <f t="shared" si="1"/>
        <v>2.2523052935468022</v>
      </c>
      <c r="K16" s="16"/>
      <c r="L16" s="33">
        <f t="shared" si="2"/>
        <v>-0.4498926023525972</v>
      </c>
      <c r="M16" s="33">
        <f t="shared" si="3"/>
        <v>0.66834225945160197</v>
      </c>
    </row>
    <row r="17" spans="1:13" x14ac:dyDescent="0.2">
      <c r="A17" s="25" t="s">
        <v>45</v>
      </c>
      <c r="B17" s="20">
        <v>16515</v>
      </c>
      <c r="C17" s="21">
        <v>13629</v>
      </c>
      <c r="D17" s="10">
        <v>6666</v>
      </c>
      <c r="E17" s="10">
        <v>6963</v>
      </c>
      <c r="F17" s="21">
        <v>2886</v>
      </c>
      <c r="G17" s="10">
        <v>1210</v>
      </c>
      <c r="H17" s="10">
        <v>1676</v>
      </c>
      <c r="I17" s="33">
        <f t="shared" si="0"/>
        <v>-2.7066643387025389</v>
      </c>
      <c r="J17" s="33">
        <f t="shared" si="1"/>
        <v>2.8272582943873057</v>
      </c>
      <c r="K17" s="16"/>
      <c r="L17" s="33">
        <f t="shared" si="2"/>
        <v>-0.49130870834534535</v>
      </c>
      <c r="M17" s="33">
        <f t="shared" si="3"/>
        <v>0.68052346709652789</v>
      </c>
    </row>
    <row r="18" spans="1:13" x14ac:dyDescent="0.2">
      <c r="A18" s="25" t="s">
        <v>46</v>
      </c>
      <c r="B18" s="20">
        <v>20052</v>
      </c>
      <c r="C18" s="21">
        <v>17374</v>
      </c>
      <c r="D18" s="10">
        <v>8410</v>
      </c>
      <c r="E18" s="10">
        <v>8964</v>
      </c>
      <c r="F18" s="21">
        <v>2678</v>
      </c>
      <c r="G18" s="10">
        <v>1192</v>
      </c>
      <c r="H18" s="10">
        <v>1486</v>
      </c>
      <c r="I18" s="33">
        <f t="shared" si="0"/>
        <v>-3.4147985431275658</v>
      </c>
      <c r="J18" s="33">
        <f t="shared" si="1"/>
        <v>3.639744844303864</v>
      </c>
      <c r="K18" s="16"/>
      <c r="L18" s="33">
        <f t="shared" si="2"/>
        <v>-0.48399998375838982</v>
      </c>
      <c r="M18" s="33">
        <f t="shared" si="3"/>
        <v>0.60337581867866386</v>
      </c>
    </row>
    <row r="19" spans="1:13" x14ac:dyDescent="0.2">
      <c r="A19" s="25" t="s">
        <v>47</v>
      </c>
      <c r="B19" s="20">
        <v>21380</v>
      </c>
      <c r="C19" s="21">
        <v>19445</v>
      </c>
      <c r="D19" s="10">
        <v>9428</v>
      </c>
      <c r="E19" s="10">
        <v>10017</v>
      </c>
      <c r="F19" s="21">
        <v>1935</v>
      </c>
      <c r="G19" s="10">
        <v>900</v>
      </c>
      <c r="H19" s="10">
        <v>1035</v>
      </c>
      <c r="I19" s="33">
        <f t="shared" si="0"/>
        <v>-3.8281475225453852</v>
      </c>
      <c r="J19" s="33">
        <f t="shared" si="1"/>
        <v>4.0673052326407637</v>
      </c>
      <c r="K19" s="16"/>
      <c r="L19" s="33">
        <f t="shared" si="2"/>
        <v>-0.36543622934777753</v>
      </c>
      <c r="M19" s="33">
        <f t="shared" si="3"/>
        <v>0.42025166374994422</v>
      </c>
    </row>
    <row r="20" spans="1:13" x14ac:dyDescent="0.2">
      <c r="A20" s="25" t="s">
        <v>48</v>
      </c>
      <c r="B20" s="20">
        <v>17162</v>
      </c>
      <c r="C20" s="21">
        <v>15777</v>
      </c>
      <c r="D20" s="10">
        <v>7658</v>
      </c>
      <c r="E20" s="10">
        <v>8119</v>
      </c>
      <c r="F20" s="21">
        <v>1385</v>
      </c>
      <c r="G20" s="10">
        <v>620</v>
      </c>
      <c r="H20" s="10">
        <v>765</v>
      </c>
      <c r="I20" s="33">
        <f t="shared" si="0"/>
        <v>-3.1094562714947558</v>
      </c>
      <c r="J20" s="33">
        <f t="shared" si="1"/>
        <v>3.2966408289717841</v>
      </c>
      <c r="K20" s="16"/>
      <c r="L20" s="33">
        <f t="shared" si="2"/>
        <v>-0.25174495799513563</v>
      </c>
      <c r="M20" s="33">
        <f t="shared" si="3"/>
        <v>0.3106207949456109</v>
      </c>
    </row>
    <row r="21" spans="1:13" x14ac:dyDescent="0.2">
      <c r="A21" s="25" t="s">
        <v>49</v>
      </c>
      <c r="B21" s="20">
        <v>15211</v>
      </c>
      <c r="C21" s="21">
        <v>14193</v>
      </c>
      <c r="D21" s="10">
        <v>6614</v>
      </c>
      <c r="E21" s="10">
        <v>7579</v>
      </c>
      <c r="F21" s="21">
        <v>1018</v>
      </c>
      <c r="G21" s="10">
        <v>434</v>
      </c>
      <c r="H21" s="10">
        <v>584</v>
      </c>
      <c r="I21" s="33">
        <f t="shared" si="0"/>
        <v>-2.685550245451334</v>
      </c>
      <c r="J21" s="33">
        <f t="shared" si="1"/>
        <v>3.0773790913631176</v>
      </c>
      <c r="K21" s="16"/>
      <c r="L21" s="33">
        <f t="shared" si="2"/>
        <v>-0.17622147059659496</v>
      </c>
      <c r="M21" s="33">
        <f t="shared" si="3"/>
        <v>0.23712750882122452</v>
      </c>
    </row>
    <row r="22" spans="1:13" x14ac:dyDescent="0.2">
      <c r="A22" s="25" t="s">
        <v>50</v>
      </c>
      <c r="B22" s="20">
        <v>13940</v>
      </c>
      <c r="C22" s="21">
        <v>13215</v>
      </c>
      <c r="D22" s="10">
        <v>5927</v>
      </c>
      <c r="E22" s="10">
        <v>7288</v>
      </c>
      <c r="F22" s="21">
        <v>725</v>
      </c>
      <c r="G22" s="10">
        <v>287</v>
      </c>
      <c r="H22" s="10">
        <v>438</v>
      </c>
      <c r="I22" s="33">
        <f t="shared" si="0"/>
        <v>-2.4066005903825305</v>
      </c>
      <c r="J22" s="33">
        <f t="shared" si="1"/>
        <v>2.9592213772073364</v>
      </c>
      <c r="K22" s="16"/>
      <c r="L22" s="33">
        <f t="shared" si="2"/>
        <v>-0.11653355313645795</v>
      </c>
      <c r="M22" s="33">
        <f t="shared" si="3"/>
        <v>0.1778456316159184</v>
      </c>
    </row>
    <row r="23" spans="1:13" x14ac:dyDescent="0.2">
      <c r="A23" s="25" t="s">
        <v>51</v>
      </c>
      <c r="B23" s="20">
        <v>12554</v>
      </c>
      <c r="C23" s="21">
        <v>12018</v>
      </c>
      <c r="D23" s="10">
        <v>5131</v>
      </c>
      <c r="E23" s="10">
        <v>6887</v>
      </c>
      <c r="F23" s="21">
        <v>536</v>
      </c>
      <c r="G23" s="10">
        <v>188</v>
      </c>
      <c r="H23" s="10">
        <v>348</v>
      </c>
      <c r="I23" s="33">
        <f t="shared" si="0"/>
        <v>-2.0833925475371626</v>
      </c>
      <c r="J23" s="33">
        <f t="shared" si="1"/>
        <v>2.7963992350201599</v>
      </c>
      <c r="K23" s="16"/>
      <c r="L23" s="33">
        <f t="shared" si="2"/>
        <v>-7.6335567908202423E-2</v>
      </c>
      <c r="M23" s="33">
        <f t="shared" si="3"/>
        <v>0.14130200868114065</v>
      </c>
    </row>
    <row r="24" spans="1:13" x14ac:dyDescent="0.2">
      <c r="A24" s="25" t="s">
        <v>52</v>
      </c>
      <c r="B24" s="20">
        <v>12913</v>
      </c>
      <c r="C24" s="21">
        <v>12538</v>
      </c>
      <c r="D24" s="10">
        <v>5362</v>
      </c>
      <c r="E24" s="10">
        <v>7176</v>
      </c>
      <c r="F24" s="21">
        <v>375</v>
      </c>
      <c r="G24" s="10">
        <v>137</v>
      </c>
      <c r="H24" s="10">
        <v>238</v>
      </c>
      <c r="I24" s="33">
        <f t="shared" si="0"/>
        <v>-2.1771878464030925</v>
      </c>
      <c r="J24" s="33">
        <f t="shared" si="1"/>
        <v>2.9137448686662797</v>
      </c>
      <c r="K24" s="16"/>
      <c r="L24" s="33">
        <f t="shared" si="2"/>
        <v>-5.5627514911828352E-2</v>
      </c>
      <c r="M24" s="33">
        <f t="shared" si="3"/>
        <v>9.6637580649745619E-2</v>
      </c>
    </row>
    <row r="25" spans="1:13" x14ac:dyDescent="0.2">
      <c r="A25" s="23" t="s">
        <v>53</v>
      </c>
      <c r="B25" s="20">
        <v>11383</v>
      </c>
      <c r="C25" s="21">
        <v>11197</v>
      </c>
      <c r="D25" s="10">
        <v>4866</v>
      </c>
      <c r="E25" s="10">
        <v>6331</v>
      </c>
      <c r="F25" s="21">
        <v>186</v>
      </c>
      <c r="G25" s="10">
        <v>73</v>
      </c>
      <c r="H25" s="10">
        <v>113</v>
      </c>
      <c r="I25" s="33">
        <f t="shared" si="0"/>
        <v>-1.975791880006984</v>
      </c>
      <c r="J25" s="33">
        <f t="shared" si="1"/>
        <v>2.5706408533341998</v>
      </c>
      <c r="K25" s="16"/>
      <c r="L25" s="33">
        <f t="shared" si="2"/>
        <v>-2.9640938602653065E-2</v>
      </c>
      <c r="M25" s="33">
        <f t="shared" si="3"/>
        <v>4.5882548795887629E-2</v>
      </c>
    </row>
    <row r="26" spans="1:13" x14ac:dyDescent="0.2">
      <c r="A26" s="23" t="s">
        <v>54</v>
      </c>
      <c r="B26" s="20">
        <v>7472</v>
      </c>
      <c r="C26" s="21">
        <v>7331</v>
      </c>
      <c r="D26" s="10">
        <v>3016</v>
      </c>
      <c r="E26" s="10">
        <v>4315</v>
      </c>
      <c r="F26" s="21">
        <v>141</v>
      </c>
      <c r="G26" s="10">
        <v>68</v>
      </c>
      <c r="H26" s="10">
        <v>73</v>
      </c>
      <c r="I26" s="33">
        <f t="shared" si="0"/>
        <v>-1.2246174085698855</v>
      </c>
      <c r="J26" s="33">
        <f t="shared" si="1"/>
        <v>1.7520636995951779</v>
      </c>
      <c r="K26" s="16"/>
      <c r="L26" s="33">
        <f t="shared" si="2"/>
        <v>-2.7610737328498749E-2</v>
      </c>
      <c r="M26" s="33">
        <f t="shared" si="3"/>
        <v>2.9640938602653065E-2</v>
      </c>
    </row>
    <row r="27" spans="1:13" x14ac:dyDescent="0.2">
      <c r="A27" s="23" t="s">
        <v>55</v>
      </c>
      <c r="B27" s="20">
        <v>5335</v>
      </c>
      <c r="C27" s="21">
        <v>5270</v>
      </c>
      <c r="D27" s="10">
        <v>1939</v>
      </c>
      <c r="E27" s="10">
        <v>3331</v>
      </c>
      <c r="F27" s="21">
        <v>65</v>
      </c>
      <c r="G27" s="10">
        <v>25</v>
      </c>
      <c r="H27" s="10">
        <v>40</v>
      </c>
      <c r="I27" s="33">
        <f t="shared" si="0"/>
        <v>-0.78731205411704508</v>
      </c>
      <c r="J27" s="33">
        <f t="shared" si="1"/>
        <v>1.3525200888416078</v>
      </c>
      <c r="K27" s="16"/>
      <c r="L27" s="33">
        <f t="shared" si="2"/>
        <v>-1.0151006370771598E-2</v>
      </c>
      <c r="M27" s="33">
        <f t="shared" si="3"/>
        <v>1.6241610193234557E-2</v>
      </c>
    </row>
    <row r="28" spans="1:13" x14ac:dyDescent="0.2">
      <c r="A28" s="23" t="s">
        <v>56</v>
      </c>
      <c r="B28" s="20">
        <v>2475</v>
      </c>
      <c r="C28" s="21">
        <v>2450</v>
      </c>
      <c r="D28" s="10">
        <v>754</v>
      </c>
      <c r="E28" s="10">
        <v>1696</v>
      </c>
      <c r="F28" s="21">
        <v>25</v>
      </c>
      <c r="G28" s="10">
        <v>10</v>
      </c>
      <c r="H28" s="10">
        <v>15</v>
      </c>
      <c r="I28" s="33">
        <f t="shared" si="0"/>
        <v>-0.30615435214247139</v>
      </c>
      <c r="J28" s="33">
        <f t="shared" si="1"/>
        <v>0.68864427219314528</v>
      </c>
      <c r="K28" s="16"/>
      <c r="L28" s="33">
        <f t="shared" si="2"/>
        <v>-4.0604025483086392E-3</v>
      </c>
      <c r="M28" s="33">
        <f t="shared" si="3"/>
        <v>6.0906038224629588E-3</v>
      </c>
    </row>
    <row r="29" spans="1:13" x14ac:dyDescent="0.2">
      <c r="A29" s="23" t="s">
        <v>57</v>
      </c>
      <c r="B29" s="20">
        <v>705</v>
      </c>
      <c r="C29" s="21">
        <v>701</v>
      </c>
      <c r="D29" s="10">
        <v>149</v>
      </c>
      <c r="E29" s="10">
        <v>552</v>
      </c>
      <c r="F29" s="21">
        <v>4</v>
      </c>
      <c r="G29" s="10">
        <v>1</v>
      </c>
      <c r="H29" s="10">
        <v>3</v>
      </c>
      <c r="I29" s="33">
        <f t="shared" si="0"/>
        <v>-6.0499997969798727E-2</v>
      </c>
      <c r="J29" s="33">
        <f t="shared" si="1"/>
        <v>0.22413422066663688</v>
      </c>
      <c r="K29" s="16"/>
      <c r="L29" s="33">
        <f t="shared" si="2"/>
        <v>-4.0604025483086391E-4</v>
      </c>
      <c r="M29" s="33">
        <f t="shared" si="3"/>
        <v>1.2181207644925917E-3</v>
      </c>
    </row>
    <row r="30" spans="1:13" x14ac:dyDescent="0.2">
      <c r="A30" s="23" t="s">
        <v>24</v>
      </c>
      <c r="B30" s="20">
        <v>88</v>
      </c>
      <c r="C30" s="21">
        <v>87</v>
      </c>
      <c r="D30" s="4">
        <v>19</v>
      </c>
      <c r="E30" s="4">
        <v>68</v>
      </c>
      <c r="F30" s="21">
        <v>1</v>
      </c>
      <c r="G30" s="10">
        <v>0</v>
      </c>
      <c r="H30" s="10">
        <v>1</v>
      </c>
      <c r="I30" s="33">
        <f t="shared" si="0"/>
        <v>-7.7147648417864147E-3</v>
      </c>
      <c r="J30" s="33">
        <f t="shared" si="1"/>
        <v>2.7610737328498749E-2</v>
      </c>
      <c r="K30" s="16"/>
      <c r="L30" s="33">
        <f t="shared" si="2"/>
        <v>0</v>
      </c>
      <c r="M30" s="33">
        <f t="shared" si="3"/>
        <v>4.0604025483086391E-4</v>
      </c>
    </row>
    <row r="31" spans="1:13" x14ac:dyDescent="0.2">
      <c r="A31" s="23"/>
      <c r="B31" s="20"/>
      <c r="C31" s="21"/>
      <c r="F31" s="21"/>
      <c r="G31" s="10"/>
      <c r="H31" s="10"/>
    </row>
    <row r="32" spans="1:13" x14ac:dyDescent="0.2">
      <c r="A32" s="4" t="s">
        <v>58</v>
      </c>
      <c r="B32" s="20"/>
      <c r="C32" s="21"/>
      <c r="F32" s="21"/>
      <c r="G32" s="10"/>
      <c r="H32" s="10"/>
    </row>
    <row r="33" spans="1:8" x14ac:dyDescent="0.2">
      <c r="A33" s="23"/>
      <c r="B33" s="20"/>
      <c r="C33" s="21"/>
      <c r="F33" s="21"/>
      <c r="G33" s="10"/>
      <c r="H33" s="10"/>
    </row>
    <row r="62" spans="1:6" x14ac:dyDescent="0.2">
      <c r="A62" s="15" t="s">
        <v>59</v>
      </c>
      <c r="B62" s="15"/>
    </row>
    <row r="63" spans="1:6" ht="12" thickBot="1" x14ac:dyDescent="0.25"/>
    <row r="64" spans="1:6" ht="34.5" thickBot="1" x14ac:dyDescent="0.25">
      <c r="A64" s="26"/>
      <c r="B64" s="27"/>
      <c r="C64" s="27"/>
      <c r="D64" s="27"/>
      <c r="E64" s="28" t="s">
        <v>60</v>
      </c>
      <c r="F64" s="29" t="s">
        <v>61</v>
      </c>
    </row>
    <row r="66" spans="1:14" x14ac:dyDescent="0.2">
      <c r="A66" s="4" t="s">
        <v>62</v>
      </c>
      <c r="E66" s="22">
        <v>8.9795802355845566</v>
      </c>
      <c r="F66" s="22">
        <v>57.057728074702368</v>
      </c>
      <c r="N66" s="22"/>
    </row>
    <row r="67" spans="1:14" x14ac:dyDescent="0.2">
      <c r="A67" s="4" t="s">
        <v>63</v>
      </c>
      <c r="E67" s="22">
        <v>16.495791392758679</v>
      </c>
      <c r="F67" s="22">
        <v>130.20041472716608</v>
      </c>
      <c r="N67" s="22"/>
    </row>
    <row r="68" spans="1:14" x14ac:dyDescent="0.2">
      <c r="A68" s="4" t="s">
        <v>64</v>
      </c>
      <c r="E68" s="22">
        <v>21.489680486923472</v>
      </c>
      <c r="F68" s="22">
        <v>105.95424521084725</v>
      </c>
      <c r="N68" s="22"/>
    </row>
    <row r="69" spans="1:14" x14ac:dyDescent="0.2">
      <c r="A69" s="4" t="s">
        <v>65</v>
      </c>
      <c r="E69" s="22">
        <v>6.5270970964061377</v>
      </c>
      <c r="F69" s="22">
        <v>91.929738341205208</v>
      </c>
      <c r="N69" s="22"/>
    </row>
    <row r="70" spans="1:14" x14ac:dyDescent="0.2">
      <c r="A70" s="4" t="s">
        <v>66</v>
      </c>
      <c r="E70" s="22">
        <v>76.761454888993853</v>
      </c>
      <c r="F70" s="22">
        <v>122.88362251844586</v>
      </c>
      <c r="N70" s="22"/>
    </row>
    <row r="71" spans="1:14" x14ac:dyDescent="0.2">
      <c r="A71" s="4" t="s">
        <v>67</v>
      </c>
      <c r="E71" s="22">
        <v>81.982608695652175</v>
      </c>
      <c r="F71" s="22">
        <v>90.663817816321213</v>
      </c>
      <c r="N71" s="22"/>
    </row>
    <row r="73" spans="1:14" x14ac:dyDescent="0.2">
      <c r="A73" s="4" t="s">
        <v>68</v>
      </c>
    </row>
    <row r="74" spans="1:14" x14ac:dyDescent="0.2">
      <c r="A74" s="4" t="s">
        <v>69</v>
      </c>
    </row>
    <row r="76" spans="1:14" x14ac:dyDescent="0.2">
      <c r="A76" s="4" t="s">
        <v>70</v>
      </c>
    </row>
  </sheetData>
  <mergeCells count="4">
    <mergeCell ref="A5:A6"/>
    <mergeCell ref="B5:B6"/>
    <mergeCell ref="C5:E5"/>
    <mergeCell ref="F5:H5"/>
  </mergeCells>
  <hyperlinks>
    <hyperlink ref="G2" location="Port01!A1" display="Índice" xr:uid="{C6C1A1D2-3B5A-4E0D-90EA-594CCA22AC58}"/>
  </hyperlinks>
  <pageMargins left="0.98425196850393704" right="0.75" top="0.59055118110236227" bottom="1" header="0" footer="0"/>
  <pageSetup paperSize="9" scale="85" orientation="portrait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D5AFA-0CA8-49AF-A3CE-DD68F5847ABC}">
  <sheetPr>
    <pageSetUpPr autoPageBreaks="0" fitToPage="1"/>
  </sheetPr>
  <dimension ref="A1:N76"/>
  <sheetViews>
    <sheetView showGridLines="0" workbookViewId="0"/>
  </sheetViews>
  <sheetFormatPr baseColWidth="10" defaultRowHeight="11.25" x14ac:dyDescent="0.2"/>
  <cols>
    <col min="1" max="2" width="11.42578125" style="4"/>
    <col min="3" max="3" width="12" style="4" customWidth="1"/>
    <col min="4" max="5" width="10.42578125" style="4" customWidth="1"/>
    <col min="6" max="6" width="12" style="4" customWidth="1"/>
    <col min="7" max="8" width="10.42578125" style="4" customWidth="1"/>
    <col min="9" max="13" width="0.42578125" style="4" customWidth="1"/>
    <col min="14" max="14" width="9.7109375" style="4" customWidth="1"/>
    <col min="15" max="16384" width="11.42578125" style="4"/>
  </cols>
  <sheetData>
    <row r="1" spans="1:13" ht="12" thickBot="1" x14ac:dyDescent="0.25">
      <c r="A1" s="15" t="s">
        <v>26</v>
      </c>
      <c r="B1" s="15"/>
      <c r="E1" s="15" t="s">
        <v>71</v>
      </c>
      <c r="F1" s="15" t="s">
        <v>80</v>
      </c>
      <c r="I1" s="16" t="str">
        <f>F1&amp;" "&amp;MM!$I$1</f>
        <v>09. MONCLOA - ARAVACA 01.01.22</v>
      </c>
    </row>
    <row r="2" spans="1:13" ht="12" thickBot="1" x14ac:dyDescent="0.25">
      <c r="A2" s="15" t="s">
        <v>28</v>
      </c>
      <c r="B2" s="15"/>
      <c r="G2" s="17" t="s">
        <v>29</v>
      </c>
    </row>
    <row r="3" spans="1:13" x14ac:dyDescent="0.2">
      <c r="A3" s="15" t="s">
        <v>30</v>
      </c>
      <c r="B3" s="15"/>
      <c r="I3" s="3" t="s">
        <v>0</v>
      </c>
    </row>
    <row r="4" spans="1:13" ht="12" thickBot="1" x14ac:dyDescent="0.25">
      <c r="A4" s="15"/>
      <c r="B4" s="15"/>
    </row>
    <row r="5" spans="1:13" ht="12" thickBot="1" x14ac:dyDescent="0.25">
      <c r="A5" s="37" t="s">
        <v>31</v>
      </c>
      <c r="B5" s="39" t="s">
        <v>32</v>
      </c>
      <c r="C5" s="41" t="s">
        <v>33</v>
      </c>
      <c r="D5" s="41"/>
      <c r="E5" s="41"/>
      <c r="F5" s="41" t="s">
        <v>34</v>
      </c>
      <c r="G5" s="41"/>
      <c r="H5" s="41"/>
    </row>
    <row r="6" spans="1:13" ht="18" customHeight="1" thickBot="1" x14ac:dyDescent="0.25">
      <c r="A6" s="38"/>
      <c r="B6" s="40"/>
      <c r="C6" s="18" t="s">
        <v>35</v>
      </c>
      <c r="D6" s="18" t="s">
        <v>36</v>
      </c>
      <c r="E6" s="18" t="s">
        <v>37</v>
      </c>
      <c r="F6" s="18" t="s">
        <v>35</v>
      </c>
      <c r="G6" s="18" t="s">
        <v>36</v>
      </c>
      <c r="H6" s="18" t="s">
        <v>37</v>
      </c>
      <c r="I6" s="16" t="s">
        <v>94</v>
      </c>
      <c r="J6" s="16" t="s">
        <v>96</v>
      </c>
      <c r="K6" s="16"/>
      <c r="L6" s="16" t="s">
        <v>95</v>
      </c>
      <c r="M6" s="16" t="s">
        <v>97</v>
      </c>
    </row>
    <row r="7" spans="1:13" x14ac:dyDescent="0.2">
      <c r="I7" s="16"/>
      <c r="J7" s="16"/>
      <c r="K7" s="16"/>
      <c r="L7" s="16"/>
      <c r="M7" s="16"/>
    </row>
    <row r="8" spans="1:13" x14ac:dyDescent="0.2">
      <c r="A8" s="19" t="s">
        <v>1</v>
      </c>
      <c r="B8" s="20">
        <v>120360</v>
      </c>
      <c r="C8" s="21">
        <v>106731</v>
      </c>
      <c r="D8" s="21">
        <v>49660</v>
      </c>
      <c r="E8" s="21">
        <v>57071</v>
      </c>
      <c r="F8" s="21">
        <v>13629</v>
      </c>
      <c r="G8" s="21">
        <v>5841</v>
      </c>
      <c r="H8" s="21">
        <v>7788</v>
      </c>
      <c r="I8" s="16"/>
      <c r="J8" s="16"/>
      <c r="K8" s="16"/>
      <c r="L8" s="16"/>
      <c r="M8" s="16"/>
    </row>
    <row r="9" spans="1:13" x14ac:dyDescent="0.2">
      <c r="A9" s="23"/>
      <c r="B9" s="23"/>
      <c r="C9" s="24"/>
      <c r="F9" s="24"/>
      <c r="G9" s="10"/>
      <c r="H9" s="10"/>
      <c r="I9" s="16"/>
      <c r="J9" s="16"/>
      <c r="K9" s="16"/>
      <c r="L9" s="16"/>
      <c r="M9" s="16"/>
    </row>
    <row r="10" spans="1:13" x14ac:dyDescent="0.2">
      <c r="A10" s="25" t="s">
        <v>38</v>
      </c>
      <c r="B10" s="20">
        <v>4696</v>
      </c>
      <c r="C10" s="21">
        <v>4237</v>
      </c>
      <c r="D10" s="10">
        <v>2165</v>
      </c>
      <c r="E10" s="10">
        <v>2072</v>
      </c>
      <c r="F10" s="21">
        <v>459</v>
      </c>
      <c r="G10" s="10">
        <v>239</v>
      </c>
      <c r="H10" s="10">
        <v>220</v>
      </c>
      <c r="I10" s="33">
        <f>-D10/$B$8*100</f>
        <v>-1.7987703555998671</v>
      </c>
      <c r="J10" s="33">
        <f>E10/$B$8*100</f>
        <v>1.7215021601861082</v>
      </c>
      <c r="K10" s="16"/>
      <c r="L10" s="33">
        <f>-G10/$B$8*100</f>
        <v>-0.19857095380525092</v>
      </c>
      <c r="M10" s="33">
        <f>H10/$B$8*100</f>
        <v>0.18278497839813893</v>
      </c>
    </row>
    <row r="11" spans="1:13" x14ac:dyDescent="0.2">
      <c r="A11" s="25" t="s">
        <v>39</v>
      </c>
      <c r="B11" s="20">
        <v>5318</v>
      </c>
      <c r="C11" s="21">
        <v>4867</v>
      </c>
      <c r="D11" s="10">
        <v>2485</v>
      </c>
      <c r="E11" s="10">
        <v>2382</v>
      </c>
      <c r="F11" s="21">
        <v>451</v>
      </c>
      <c r="G11" s="10">
        <v>209</v>
      </c>
      <c r="H11" s="10">
        <v>242</v>
      </c>
      <c r="I11" s="33">
        <f t="shared" ref="I11:I30" si="0">-D11/$B$8*100</f>
        <v>-2.0646394150880694</v>
      </c>
      <c r="J11" s="33">
        <f t="shared" ref="J11:J30" si="1">E11/$B$8*100</f>
        <v>1.9790628115653039</v>
      </c>
      <c r="K11" s="16"/>
      <c r="L11" s="33">
        <f t="shared" ref="L11:L30" si="2">-G11/$B$8*100</f>
        <v>-0.17364572947823198</v>
      </c>
      <c r="M11" s="33">
        <f t="shared" ref="M11:M30" si="3">H11/$B$8*100</f>
        <v>0.20106347623795284</v>
      </c>
    </row>
    <row r="12" spans="1:13" x14ac:dyDescent="0.2">
      <c r="A12" s="25" t="s">
        <v>40</v>
      </c>
      <c r="B12" s="20">
        <v>5640</v>
      </c>
      <c r="C12" s="21">
        <v>5179</v>
      </c>
      <c r="D12" s="10">
        <v>2646</v>
      </c>
      <c r="E12" s="10">
        <v>2533</v>
      </c>
      <c r="F12" s="21">
        <v>461</v>
      </c>
      <c r="G12" s="10">
        <v>239</v>
      </c>
      <c r="H12" s="10">
        <v>222</v>
      </c>
      <c r="I12" s="33">
        <f t="shared" si="0"/>
        <v>-2.1984047856430706</v>
      </c>
      <c r="J12" s="33">
        <f t="shared" si="1"/>
        <v>2.1045197740112993</v>
      </c>
      <c r="K12" s="16"/>
      <c r="L12" s="33">
        <f t="shared" si="2"/>
        <v>-0.19857095380525092</v>
      </c>
      <c r="M12" s="33">
        <f t="shared" si="3"/>
        <v>0.18444666001994017</v>
      </c>
    </row>
    <row r="13" spans="1:13" x14ac:dyDescent="0.2">
      <c r="A13" s="25" t="s">
        <v>41</v>
      </c>
      <c r="B13" s="20">
        <v>6291</v>
      </c>
      <c r="C13" s="21">
        <v>5741</v>
      </c>
      <c r="D13" s="10">
        <v>2944</v>
      </c>
      <c r="E13" s="10">
        <v>2797</v>
      </c>
      <c r="F13" s="21">
        <v>550</v>
      </c>
      <c r="G13" s="10">
        <v>287</v>
      </c>
      <c r="H13" s="10">
        <v>263</v>
      </c>
      <c r="I13" s="33">
        <f t="shared" si="0"/>
        <v>-2.4459953472914591</v>
      </c>
      <c r="J13" s="33">
        <f t="shared" si="1"/>
        <v>2.3238617480890662</v>
      </c>
      <c r="K13" s="16"/>
      <c r="L13" s="33">
        <f t="shared" si="2"/>
        <v>-0.23845131272848119</v>
      </c>
      <c r="M13" s="33">
        <f t="shared" si="3"/>
        <v>0.21851113326686608</v>
      </c>
    </row>
    <row r="14" spans="1:13" x14ac:dyDescent="0.2">
      <c r="A14" s="25" t="s">
        <v>42</v>
      </c>
      <c r="B14" s="20">
        <v>6896</v>
      </c>
      <c r="C14" s="21">
        <v>5691</v>
      </c>
      <c r="D14" s="10">
        <v>2765</v>
      </c>
      <c r="E14" s="10">
        <v>2926</v>
      </c>
      <c r="F14" s="21">
        <v>1205</v>
      </c>
      <c r="G14" s="10">
        <v>499</v>
      </c>
      <c r="H14" s="10">
        <v>706</v>
      </c>
      <c r="I14" s="33">
        <f t="shared" si="0"/>
        <v>-2.2972748421402458</v>
      </c>
      <c r="J14" s="33">
        <f t="shared" si="1"/>
        <v>2.4310402126952475</v>
      </c>
      <c r="K14" s="16"/>
      <c r="L14" s="33">
        <f t="shared" si="2"/>
        <v>-0.4145895646394151</v>
      </c>
      <c r="M14" s="33">
        <f t="shared" si="3"/>
        <v>0.58657361249584583</v>
      </c>
    </row>
    <row r="15" spans="1:13" x14ac:dyDescent="0.2">
      <c r="A15" s="25" t="s">
        <v>43</v>
      </c>
      <c r="B15" s="20">
        <v>7592</v>
      </c>
      <c r="C15" s="21">
        <v>5806</v>
      </c>
      <c r="D15" s="10">
        <v>2921</v>
      </c>
      <c r="E15" s="10">
        <v>2885</v>
      </c>
      <c r="F15" s="21">
        <v>1786</v>
      </c>
      <c r="G15" s="10">
        <v>726</v>
      </c>
      <c r="H15" s="10">
        <v>1060</v>
      </c>
      <c r="I15" s="33">
        <f t="shared" si="0"/>
        <v>-2.4268860086407442</v>
      </c>
      <c r="J15" s="33">
        <f t="shared" si="1"/>
        <v>2.396975739448322</v>
      </c>
      <c r="K15" s="16"/>
      <c r="L15" s="33">
        <f t="shared" si="2"/>
        <v>-0.60319042871385842</v>
      </c>
      <c r="M15" s="33">
        <f t="shared" si="3"/>
        <v>0.88069125955466931</v>
      </c>
    </row>
    <row r="16" spans="1:13" x14ac:dyDescent="0.2">
      <c r="A16" s="25" t="s">
        <v>44</v>
      </c>
      <c r="B16" s="20">
        <v>7166</v>
      </c>
      <c r="C16" s="21">
        <v>5382</v>
      </c>
      <c r="D16" s="10">
        <v>2650</v>
      </c>
      <c r="E16" s="10">
        <v>2732</v>
      </c>
      <c r="F16" s="21">
        <v>1784</v>
      </c>
      <c r="G16" s="10">
        <v>714</v>
      </c>
      <c r="H16" s="10">
        <v>1070</v>
      </c>
      <c r="I16" s="33">
        <f t="shared" si="0"/>
        <v>-2.2017281488866733</v>
      </c>
      <c r="J16" s="33">
        <f t="shared" si="1"/>
        <v>2.2698570953805253</v>
      </c>
      <c r="K16" s="16"/>
      <c r="L16" s="33">
        <f t="shared" si="2"/>
        <v>-0.59322033898305082</v>
      </c>
      <c r="M16" s="33">
        <f t="shared" si="3"/>
        <v>0.88899966766367555</v>
      </c>
    </row>
    <row r="17" spans="1:13" x14ac:dyDescent="0.2">
      <c r="A17" s="25" t="s">
        <v>45</v>
      </c>
      <c r="B17" s="20">
        <v>7533</v>
      </c>
      <c r="C17" s="21">
        <v>5960</v>
      </c>
      <c r="D17" s="10">
        <v>2970</v>
      </c>
      <c r="E17" s="10">
        <v>2990</v>
      </c>
      <c r="F17" s="21">
        <v>1573</v>
      </c>
      <c r="G17" s="10">
        <v>654</v>
      </c>
      <c r="H17" s="10">
        <v>919</v>
      </c>
      <c r="I17" s="33">
        <f t="shared" si="0"/>
        <v>-2.4675972083748756</v>
      </c>
      <c r="J17" s="33">
        <f t="shared" si="1"/>
        <v>2.4842140245928879</v>
      </c>
      <c r="K17" s="16"/>
      <c r="L17" s="33">
        <f t="shared" si="2"/>
        <v>-0.54336989032901295</v>
      </c>
      <c r="M17" s="33">
        <f t="shared" si="3"/>
        <v>0.76354270521768031</v>
      </c>
    </row>
    <row r="18" spans="1:13" x14ac:dyDescent="0.2">
      <c r="A18" s="25" t="s">
        <v>46</v>
      </c>
      <c r="B18" s="20">
        <v>8285</v>
      </c>
      <c r="C18" s="21">
        <v>6869</v>
      </c>
      <c r="D18" s="10">
        <v>3308</v>
      </c>
      <c r="E18" s="10">
        <v>3561</v>
      </c>
      <c r="F18" s="21">
        <v>1416</v>
      </c>
      <c r="G18" s="10">
        <v>597</v>
      </c>
      <c r="H18" s="10">
        <v>819</v>
      </c>
      <c r="I18" s="33">
        <f t="shared" si="0"/>
        <v>-2.7484214024592886</v>
      </c>
      <c r="J18" s="33">
        <f t="shared" si="1"/>
        <v>2.9586241276171483</v>
      </c>
      <c r="K18" s="16"/>
      <c r="L18" s="33">
        <f t="shared" si="2"/>
        <v>-0.49601196410767695</v>
      </c>
      <c r="M18" s="33">
        <f t="shared" si="3"/>
        <v>0.68045862412761715</v>
      </c>
    </row>
    <row r="19" spans="1:13" x14ac:dyDescent="0.2">
      <c r="A19" s="25" t="s">
        <v>47</v>
      </c>
      <c r="B19" s="20">
        <v>8814</v>
      </c>
      <c r="C19" s="21">
        <v>7704</v>
      </c>
      <c r="D19" s="10">
        <v>3673</v>
      </c>
      <c r="E19" s="10">
        <v>4031</v>
      </c>
      <c r="F19" s="21">
        <v>1110</v>
      </c>
      <c r="G19" s="10">
        <v>500</v>
      </c>
      <c r="H19" s="10">
        <v>610</v>
      </c>
      <c r="I19" s="33">
        <f t="shared" si="0"/>
        <v>-3.0516782984380191</v>
      </c>
      <c r="J19" s="33">
        <f t="shared" si="1"/>
        <v>3.3491193087404456</v>
      </c>
      <c r="K19" s="16"/>
      <c r="L19" s="33">
        <f t="shared" si="2"/>
        <v>-0.41542040545031572</v>
      </c>
      <c r="M19" s="33">
        <f t="shared" si="3"/>
        <v>0.50681289464938517</v>
      </c>
    </row>
    <row r="20" spans="1:13" x14ac:dyDescent="0.2">
      <c r="A20" s="25" t="s">
        <v>48</v>
      </c>
      <c r="B20" s="20">
        <v>8666</v>
      </c>
      <c r="C20" s="21">
        <v>7750</v>
      </c>
      <c r="D20" s="10">
        <v>3653</v>
      </c>
      <c r="E20" s="10">
        <v>4097</v>
      </c>
      <c r="F20" s="21">
        <v>916</v>
      </c>
      <c r="G20" s="10">
        <v>396</v>
      </c>
      <c r="H20" s="10">
        <v>520</v>
      </c>
      <c r="I20" s="33">
        <f t="shared" si="0"/>
        <v>-3.0350614822200068</v>
      </c>
      <c r="J20" s="33">
        <f t="shared" si="1"/>
        <v>3.4039548022598871</v>
      </c>
      <c r="K20" s="16"/>
      <c r="L20" s="33">
        <f t="shared" si="2"/>
        <v>-0.32901296111665002</v>
      </c>
      <c r="M20" s="33">
        <f t="shared" si="3"/>
        <v>0.43203722166832836</v>
      </c>
    </row>
    <row r="21" spans="1:13" x14ac:dyDescent="0.2">
      <c r="A21" s="25" t="s">
        <v>49</v>
      </c>
      <c r="B21" s="20">
        <v>8902</v>
      </c>
      <c r="C21" s="21">
        <v>8209</v>
      </c>
      <c r="D21" s="10">
        <v>3871</v>
      </c>
      <c r="E21" s="10">
        <v>4338</v>
      </c>
      <c r="F21" s="21">
        <v>693</v>
      </c>
      <c r="G21" s="10">
        <v>302</v>
      </c>
      <c r="H21" s="10">
        <v>391</v>
      </c>
      <c r="I21" s="33">
        <f t="shared" si="0"/>
        <v>-3.216184778996344</v>
      </c>
      <c r="J21" s="33">
        <f t="shared" si="1"/>
        <v>3.6041874376869392</v>
      </c>
      <c r="K21" s="16"/>
      <c r="L21" s="33">
        <f t="shared" si="2"/>
        <v>-0.25091392489199071</v>
      </c>
      <c r="M21" s="33">
        <f t="shared" si="3"/>
        <v>0.3248587570621469</v>
      </c>
    </row>
    <row r="22" spans="1:13" x14ac:dyDescent="0.2">
      <c r="A22" s="25" t="s">
        <v>50</v>
      </c>
      <c r="B22" s="20">
        <v>7876</v>
      </c>
      <c r="C22" s="21">
        <v>7399</v>
      </c>
      <c r="D22" s="10">
        <v>3367</v>
      </c>
      <c r="E22" s="10">
        <v>4032</v>
      </c>
      <c r="F22" s="21">
        <v>477</v>
      </c>
      <c r="G22" s="10">
        <v>193</v>
      </c>
      <c r="H22" s="10">
        <v>284</v>
      </c>
      <c r="I22" s="33">
        <f t="shared" si="0"/>
        <v>-2.7974410103024261</v>
      </c>
      <c r="J22" s="33">
        <f t="shared" si="1"/>
        <v>3.3499501495513457</v>
      </c>
      <c r="K22" s="16"/>
      <c r="L22" s="33">
        <f t="shared" si="2"/>
        <v>-0.16035227650382189</v>
      </c>
      <c r="M22" s="33">
        <f t="shared" si="3"/>
        <v>0.23595879029577935</v>
      </c>
    </row>
    <row r="23" spans="1:13" x14ac:dyDescent="0.2">
      <c r="A23" s="25" t="s">
        <v>51</v>
      </c>
      <c r="B23" s="20">
        <v>6474</v>
      </c>
      <c r="C23" s="21">
        <v>6183</v>
      </c>
      <c r="D23" s="10">
        <v>2689</v>
      </c>
      <c r="E23" s="10">
        <v>3494</v>
      </c>
      <c r="F23" s="21">
        <v>291</v>
      </c>
      <c r="G23" s="10">
        <v>117</v>
      </c>
      <c r="H23" s="10">
        <v>174</v>
      </c>
      <c r="I23" s="33">
        <f t="shared" si="0"/>
        <v>-2.2341309405117982</v>
      </c>
      <c r="J23" s="33">
        <f t="shared" si="1"/>
        <v>2.9029577932868063</v>
      </c>
      <c r="K23" s="16"/>
      <c r="L23" s="33">
        <f t="shared" si="2"/>
        <v>-9.7208374875373885E-2</v>
      </c>
      <c r="M23" s="33">
        <f t="shared" si="3"/>
        <v>0.14456630109670987</v>
      </c>
    </row>
    <row r="24" spans="1:13" x14ac:dyDescent="0.2">
      <c r="A24" s="25" t="s">
        <v>52</v>
      </c>
      <c r="B24" s="20">
        <v>6029</v>
      </c>
      <c r="C24" s="21">
        <v>5839</v>
      </c>
      <c r="D24" s="10">
        <v>2520</v>
      </c>
      <c r="E24" s="10">
        <v>3319</v>
      </c>
      <c r="F24" s="21">
        <v>190</v>
      </c>
      <c r="G24" s="10">
        <v>70</v>
      </c>
      <c r="H24" s="10">
        <v>120</v>
      </c>
      <c r="I24" s="33">
        <f t="shared" si="0"/>
        <v>-2.0937188434695915</v>
      </c>
      <c r="J24" s="33">
        <f t="shared" si="1"/>
        <v>2.7575606513791957</v>
      </c>
      <c r="K24" s="16"/>
      <c r="L24" s="33">
        <f t="shared" si="2"/>
        <v>-5.8158856763044199E-2</v>
      </c>
      <c r="M24" s="33">
        <f t="shared" si="3"/>
        <v>9.970089730807577E-2</v>
      </c>
    </row>
    <row r="25" spans="1:13" x14ac:dyDescent="0.2">
      <c r="A25" s="23" t="s">
        <v>53</v>
      </c>
      <c r="B25" s="20">
        <v>5139</v>
      </c>
      <c r="C25" s="21">
        <v>5018</v>
      </c>
      <c r="D25" s="10">
        <v>2106</v>
      </c>
      <c r="E25" s="10">
        <v>2912</v>
      </c>
      <c r="F25" s="21">
        <v>121</v>
      </c>
      <c r="G25" s="10">
        <v>43</v>
      </c>
      <c r="H25" s="10">
        <v>78</v>
      </c>
      <c r="I25" s="33">
        <f t="shared" si="0"/>
        <v>-1.7497507477567298</v>
      </c>
      <c r="J25" s="33">
        <f t="shared" si="1"/>
        <v>2.4194084413426387</v>
      </c>
      <c r="K25" s="16"/>
      <c r="L25" s="33">
        <f t="shared" si="2"/>
        <v>-3.5726154868727149E-2</v>
      </c>
      <c r="M25" s="33">
        <f t="shared" si="3"/>
        <v>6.4805583250249252E-2</v>
      </c>
    </row>
    <row r="26" spans="1:13" x14ac:dyDescent="0.2">
      <c r="A26" s="23" t="s">
        <v>54</v>
      </c>
      <c r="B26" s="20">
        <v>3748</v>
      </c>
      <c r="C26" s="21">
        <v>3666</v>
      </c>
      <c r="D26" s="10">
        <v>1383</v>
      </c>
      <c r="E26" s="10">
        <v>2283</v>
      </c>
      <c r="F26" s="21">
        <v>82</v>
      </c>
      <c r="G26" s="10">
        <v>37</v>
      </c>
      <c r="H26" s="10">
        <v>45</v>
      </c>
      <c r="I26" s="33">
        <f t="shared" si="0"/>
        <v>-1.1490528414755734</v>
      </c>
      <c r="J26" s="33">
        <f t="shared" si="1"/>
        <v>1.8968095712861417</v>
      </c>
      <c r="K26" s="16"/>
      <c r="L26" s="33">
        <f t="shared" si="2"/>
        <v>-3.0741110003323364E-2</v>
      </c>
      <c r="M26" s="33">
        <f t="shared" si="3"/>
        <v>3.7387836490528417E-2</v>
      </c>
    </row>
    <row r="27" spans="1:13" x14ac:dyDescent="0.2">
      <c r="A27" s="23" t="s">
        <v>55</v>
      </c>
      <c r="B27" s="20">
        <v>3121</v>
      </c>
      <c r="C27" s="21">
        <v>3085</v>
      </c>
      <c r="D27" s="10">
        <v>1022</v>
      </c>
      <c r="E27" s="10">
        <v>2063</v>
      </c>
      <c r="F27" s="21">
        <v>36</v>
      </c>
      <c r="G27" s="10">
        <v>13</v>
      </c>
      <c r="H27" s="10">
        <v>23</v>
      </c>
      <c r="I27" s="33">
        <f t="shared" si="0"/>
        <v>-0.84911930874044528</v>
      </c>
      <c r="J27" s="33">
        <f t="shared" si="1"/>
        <v>1.7140245928880027</v>
      </c>
      <c r="K27" s="16"/>
      <c r="L27" s="33">
        <f t="shared" si="2"/>
        <v>-1.080093054170821E-2</v>
      </c>
      <c r="M27" s="33">
        <f t="shared" si="3"/>
        <v>1.9109338650714524E-2</v>
      </c>
    </row>
    <row r="28" spans="1:13" x14ac:dyDescent="0.2">
      <c r="A28" s="23" t="s">
        <v>56</v>
      </c>
      <c r="B28" s="20">
        <v>1617</v>
      </c>
      <c r="C28" s="21">
        <v>1596</v>
      </c>
      <c r="D28" s="10">
        <v>421</v>
      </c>
      <c r="E28" s="10">
        <v>1175</v>
      </c>
      <c r="F28" s="21">
        <v>21</v>
      </c>
      <c r="G28" s="10">
        <v>4</v>
      </c>
      <c r="H28" s="10">
        <v>17</v>
      </c>
      <c r="I28" s="33">
        <f t="shared" si="0"/>
        <v>-0.34978398138916583</v>
      </c>
      <c r="J28" s="33">
        <f t="shared" si="1"/>
        <v>0.97623795280824199</v>
      </c>
      <c r="K28" s="16"/>
      <c r="L28" s="33">
        <f t="shared" si="2"/>
        <v>-3.3233632436025259E-3</v>
      </c>
      <c r="M28" s="33">
        <f t="shared" si="3"/>
        <v>1.4124293785310734E-2</v>
      </c>
    </row>
    <row r="29" spans="1:13" x14ac:dyDescent="0.2">
      <c r="A29" s="23" t="s">
        <v>57</v>
      </c>
      <c r="B29" s="20">
        <v>466</v>
      </c>
      <c r="C29" s="21">
        <v>464</v>
      </c>
      <c r="D29" s="10">
        <v>86</v>
      </c>
      <c r="E29" s="10">
        <v>378</v>
      </c>
      <c r="F29" s="21">
        <v>2</v>
      </c>
      <c r="G29" s="10">
        <v>1</v>
      </c>
      <c r="H29" s="10">
        <v>1</v>
      </c>
      <c r="I29" s="33">
        <f t="shared" si="0"/>
        <v>-7.1452309737454298E-2</v>
      </c>
      <c r="J29" s="33">
        <f t="shared" si="1"/>
        <v>0.31405782652043868</v>
      </c>
      <c r="K29" s="16"/>
      <c r="L29" s="33">
        <f t="shared" si="2"/>
        <v>-8.3084081090063148E-4</v>
      </c>
      <c r="M29" s="33">
        <f t="shared" si="3"/>
        <v>8.3084081090063148E-4</v>
      </c>
    </row>
    <row r="30" spans="1:13" x14ac:dyDescent="0.2">
      <c r="A30" s="23" t="s">
        <v>24</v>
      </c>
      <c r="B30" s="20">
        <v>91</v>
      </c>
      <c r="C30" s="21">
        <v>86</v>
      </c>
      <c r="D30" s="4">
        <v>15</v>
      </c>
      <c r="E30" s="4">
        <v>71</v>
      </c>
      <c r="F30" s="21">
        <v>5</v>
      </c>
      <c r="G30" s="10">
        <v>1</v>
      </c>
      <c r="H30" s="10">
        <v>4</v>
      </c>
      <c r="I30" s="33">
        <f t="shared" si="0"/>
        <v>-1.2462612163509471E-2</v>
      </c>
      <c r="J30" s="33">
        <f t="shared" si="1"/>
        <v>5.8989697573944837E-2</v>
      </c>
      <c r="K30" s="16"/>
      <c r="L30" s="33">
        <f t="shared" si="2"/>
        <v>-8.3084081090063148E-4</v>
      </c>
      <c r="M30" s="33">
        <f t="shared" si="3"/>
        <v>3.3233632436025259E-3</v>
      </c>
    </row>
    <row r="31" spans="1:13" x14ac:dyDescent="0.2">
      <c r="A31" s="23"/>
      <c r="B31" s="20"/>
      <c r="C31" s="21"/>
      <c r="F31" s="21"/>
      <c r="G31" s="10"/>
      <c r="H31" s="10"/>
    </row>
    <row r="32" spans="1:13" x14ac:dyDescent="0.2">
      <c r="A32" s="4" t="s">
        <v>58</v>
      </c>
      <c r="B32" s="20"/>
      <c r="C32" s="21"/>
      <c r="F32" s="21"/>
      <c r="G32" s="10"/>
      <c r="H32" s="10"/>
    </row>
    <row r="33" spans="1:8" x14ac:dyDescent="0.2">
      <c r="A33" s="23"/>
      <c r="B33" s="20"/>
      <c r="C33" s="21"/>
      <c r="F33" s="21"/>
      <c r="G33" s="10"/>
      <c r="H33" s="10"/>
    </row>
    <row r="62" spans="1:6" x14ac:dyDescent="0.2">
      <c r="A62" s="15" t="s">
        <v>59</v>
      </c>
      <c r="B62" s="15"/>
    </row>
    <row r="63" spans="1:6" ht="12" thickBot="1" x14ac:dyDescent="0.25"/>
    <row r="64" spans="1:6" ht="34.5" thickBot="1" x14ac:dyDescent="0.25">
      <c r="A64" s="26"/>
      <c r="B64" s="27"/>
      <c r="C64" s="27"/>
      <c r="D64" s="27"/>
      <c r="E64" s="28" t="s">
        <v>60</v>
      </c>
      <c r="F64" s="29" t="s">
        <v>61</v>
      </c>
    </row>
    <row r="66" spans="1:14" x14ac:dyDescent="0.2">
      <c r="A66" s="4" t="s">
        <v>62</v>
      </c>
      <c r="E66" s="22">
        <v>11.323529411764707</v>
      </c>
      <c r="F66" s="22">
        <v>71.951566228229751</v>
      </c>
      <c r="N66" s="22"/>
    </row>
    <row r="67" spans="1:14" x14ac:dyDescent="0.2">
      <c r="A67" s="4" t="s">
        <v>63</v>
      </c>
      <c r="E67" s="22">
        <v>13.005982053838485</v>
      </c>
      <c r="F67" s="22">
        <v>102.65553297959453</v>
      </c>
      <c r="N67" s="22"/>
    </row>
    <row r="68" spans="1:14" x14ac:dyDescent="0.2">
      <c r="A68" s="4" t="s">
        <v>64</v>
      </c>
      <c r="E68" s="22">
        <v>22.17098703888335</v>
      </c>
      <c r="F68" s="22">
        <v>109.31340736842516</v>
      </c>
      <c r="N68" s="22"/>
    </row>
    <row r="69" spans="1:14" x14ac:dyDescent="0.2">
      <c r="A69" s="4" t="s">
        <v>65</v>
      </c>
      <c r="E69" s="22">
        <v>7.51329345297441</v>
      </c>
      <c r="F69" s="22">
        <v>105.819645550076</v>
      </c>
      <c r="N69" s="22"/>
    </row>
    <row r="70" spans="1:14" x14ac:dyDescent="0.2">
      <c r="A70" s="4" t="s">
        <v>66</v>
      </c>
      <c r="E70" s="22">
        <v>58.662169758291178</v>
      </c>
      <c r="F70" s="22">
        <v>93.909370726692984</v>
      </c>
      <c r="N70" s="22"/>
    </row>
    <row r="71" spans="1:14" x14ac:dyDescent="0.2">
      <c r="A71" s="4" t="s">
        <v>67</v>
      </c>
      <c r="E71" s="22">
        <v>88.303873636705532</v>
      </c>
      <c r="F71" s="22">
        <v>97.654446952214457</v>
      </c>
      <c r="N71" s="22"/>
    </row>
    <row r="73" spans="1:14" x14ac:dyDescent="0.2">
      <c r="A73" s="4" t="s">
        <v>68</v>
      </c>
    </row>
    <row r="74" spans="1:14" x14ac:dyDescent="0.2">
      <c r="A74" s="4" t="s">
        <v>69</v>
      </c>
    </row>
    <row r="76" spans="1:14" x14ac:dyDescent="0.2">
      <c r="A76" s="4" t="s">
        <v>70</v>
      </c>
    </row>
  </sheetData>
  <mergeCells count="4">
    <mergeCell ref="A5:A6"/>
    <mergeCell ref="B5:B6"/>
    <mergeCell ref="C5:E5"/>
    <mergeCell ref="F5:H5"/>
  </mergeCells>
  <hyperlinks>
    <hyperlink ref="G2" location="Port01!A1" display="Índice" xr:uid="{64D2A9FA-995E-4885-B805-601BCEE4CCB7}"/>
  </hyperlinks>
  <pageMargins left="0.98425196850393704" right="0.75" top="0.59055118110236227" bottom="1" header="0" footer="0"/>
  <pageSetup paperSize="9" scale="85" orientation="portrait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5890E-BD26-49CE-B332-803E9EA53EBA}">
  <sheetPr>
    <pageSetUpPr autoPageBreaks="0" fitToPage="1"/>
  </sheetPr>
  <dimension ref="A1:N76"/>
  <sheetViews>
    <sheetView showGridLines="0" workbookViewId="0"/>
  </sheetViews>
  <sheetFormatPr baseColWidth="10" defaultRowHeight="11.25" x14ac:dyDescent="0.2"/>
  <cols>
    <col min="1" max="2" width="11.42578125" style="4"/>
    <col min="3" max="3" width="12" style="4" customWidth="1"/>
    <col min="4" max="5" width="10.42578125" style="4" customWidth="1"/>
    <col min="6" max="6" width="12" style="4" customWidth="1"/>
    <col min="7" max="8" width="10.42578125" style="4" customWidth="1"/>
    <col min="9" max="13" width="0.42578125" style="4" customWidth="1"/>
    <col min="14" max="14" width="9.7109375" style="4" customWidth="1"/>
    <col min="15" max="16384" width="11.42578125" style="4"/>
  </cols>
  <sheetData>
    <row r="1" spans="1:13" ht="12" thickBot="1" x14ac:dyDescent="0.25">
      <c r="A1" s="15" t="s">
        <v>26</v>
      </c>
      <c r="B1" s="15"/>
      <c r="E1" s="15" t="s">
        <v>71</v>
      </c>
      <c r="F1" s="15" t="s">
        <v>81</v>
      </c>
      <c r="I1" s="16" t="str">
        <f>F1&amp;" "&amp;MM!$I$1</f>
        <v>10. LATINA 01.01.22</v>
      </c>
    </row>
    <row r="2" spans="1:13" ht="12" thickBot="1" x14ac:dyDescent="0.25">
      <c r="A2" s="15" t="s">
        <v>28</v>
      </c>
      <c r="B2" s="15"/>
      <c r="G2" s="17" t="s">
        <v>29</v>
      </c>
    </row>
    <row r="3" spans="1:13" x14ac:dyDescent="0.2">
      <c r="A3" s="15" t="s">
        <v>30</v>
      </c>
      <c r="B3" s="15"/>
      <c r="I3" s="3" t="s">
        <v>0</v>
      </c>
    </row>
    <row r="4" spans="1:13" ht="12" thickBot="1" x14ac:dyDescent="0.25">
      <c r="A4" s="15"/>
      <c r="B4" s="15"/>
    </row>
    <row r="5" spans="1:13" ht="12" thickBot="1" x14ac:dyDescent="0.25">
      <c r="A5" s="37" t="s">
        <v>31</v>
      </c>
      <c r="B5" s="39" t="s">
        <v>32</v>
      </c>
      <c r="C5" s="41" t="s">
        <v>33</v>
      </c>
      <c r="D5" s="41"/>
      <c r="E5" s="41"/>
      <c r="F5" s="41" t="s">
        <v>34</v>
      </c>
      <c r="G5" s="41"/>
      <c r="H5" s="41"/>
    </row>
    <row r="6" spans="1:13" ht="18" customHeight="1" thickBot="1" x14ac:dyDescent="0.25">
      <c r="A6" s="38"/>
      <c r="B6" s="40"/>
      <c r="C6" s="18" t="s">
        <v>35</v>
      </c>
      <c r="D6" s="18" t="s">
        <v>36</v>
      </c>
      <c r="E6" s="18" t="s">
        <v>37</v>
      </c>
      <c r="F6" s="18" t="s">
        <v>35</v>
      </c>
      <c r="G6" s="18" t="s">
        <v>36</v>
      </c>
      <c r="H6" s="18" t="s">
        <v>37</v>
      </c>
      <c r="I6" s="16" t="s">
        <v>94</v>
      </c>
      <c r="J6" s="16" t="s">
        <v>96</v>
      </c>
      <c r="K6" s="16"/>
      <c r="L6" s="16" t="s">
        <v>95</v>
      </c>
      <c r="M6" s="16" t="s">
        <v>97</v>
      </c>
    </row>
    <row r="7" spans="1:13" x14ac:dyDescent="0.2">
      <c r="I7" s="16"/>
      <c r="J7" s="16"/>
      <c r="K7" s="16"/>
      <c r="L7" s="16"/>
      <c r="M7" s="16"/>
    </row>
    <row r="8" spans="1:13" x14ac:dyDescent="0.2">
      <c r="A8" s="19" t="s">
        <v>1</v>
      </c>
      <c r="B8" s="20">
        <v>237048</v>
      </c>
      <c r="C8" s="21">
        <v>195604</v>
      </c>
      <c r="D8" s="21">
        <v>90654</v>
      </c>
      <c r="E8" s="21">
        <v>104950</v>
      </c>
      <c r="F8" s="21">
        <v>41444</v>
      </c>
      <c r="G8" s="21">
        <v>19274</v>
      </c>
      <c r="H8" s="21">
        <v>22170</v>
      </c>
      <c r="I8" s="16"/>
      <c r="J8" s="16"/>
      <c r="K8" s="16"/>
      <c r="L8" s="16"/>
      <c r="M8" s="16"/>
    </row>
    <row r="9" spans="1:13" x14ac:dyDescent="0.2">
      <c r="A9" s="23"/>
      <c r="B9" s="23"/>
      <c r="C9" s="24"/>
      <c r="F9" s="24"/>
      <c r="G9" s="10"/>
      <c r="H9" s="10"/>
      <c r="I9" s="16"/>
      <c r="J9" s="16"/>
      <c r="K9" s="16"/>
      <c r="L9" s="16"/>
      <c r="M9" s="16"/>
    </row>
    <row r="10" spans="1:13" x14ac:dyDescent="0.2">
      <c r="A10" s="25" t="s">
        <v>38</v>
      </c>
      <c r="B10" s="20">
        <v>7937</v>
      </c>
      <c r="C10" s="21">
        <v>6255</v>
      </c>
      <c r="D10" s="10">
        <v>3270</v>
      </c>
      <c r="E10" s="10">
        <v>2985</v>
      </c>
      <c r="F10" s="21">
        <v>1682</v>
      </c>
      <c r="G10" s="10">
        <v>836</v>
      </c>
      <c r="H10" s="10">
        <v>846</v>
      </c>
      <c r="I10" s="33">
        <f>-D10/$B$8*100</f>
        <v>-1.3794674496304546</v>
      </c>
      <c r="J10" s="33">
        <f>E10/$B$8*100</f>
        <v>1.2592386352131213</v>
      </c>
      <c r="K10" s="16"/>
      <c r="L10" s="33">
        <f>-G10/$B$8*100</f>
        <v>-0.35267118895751071</v>
      </c>
      <c r="M10" s="33">
        <f>H10/$B$8*100</f>
        <v>0.35688974384934696</v>
      </c>
    </row>
    <row r="11" spans="1:13" x14ac:dyDescent="0.2">
      <c r="A11" s="25" t="s">
        <v>39</v>
      </c>
      <c r="B11" s="20">
        <v>8806</v>
      </c>
      <c r="C11" s="21">
        <v>7156</v>
      </c>
      <c r="D11" s="10">
        <v>3687</v>
      </c>
      <c r="E11" s="10">
        <v>3469</v>
      </c>
      <c r="F11" s="21">
        <v>1650</v>
      </c>
      <c r="G11" s="10">
        <v>859</v>
      </c>
      <c r="H11" s="10">
        <v>791</v>
      </c>
      <c r="I11" s="33">
        <f t="shared" ref="I11:I30" si="0">-D11/$B$8*100</f>
        <v>-1.5553811886200264</v>
      </c>
      <c r="J11" s="33">
        <f t="shared" ref="J11:J30" si="1">E11/$B$8*100</f>
        <v>1.4634166919779958</v>
      </c>
      <c r="K11" s="16"/>
      <c r="L11" s="33">
        <f t="shared" ref="L11:L30" si="2">-G11/$B$8*100</f>
        <v>-0.3623738652087341</v>
      </c>
      <c r="M11" s="33">
        <f t="shared" ref="M11:M30" si="3">H11/$B$8*100</f>
        <v>0.33368769194424758</v>
      </c>
    </row>
    <row r="12" spans="1:13" x14ac:dyDescent="0.2">
      <c r="A12" s="25" t="s">
        <v>40</v>
      </c>
      <c r="B12" s="20">
        <v>9551</v>
      </c>
      <c r="C12" s="21">
        <v>8006</v>
      </c>
      <c r="D12" s="10">
        <v>4081</v>
      </c>
      <c r="E12" s="10">
        <v>3925</v>
      </c>
      <c r="F12" s="21">
        <v>1545</v>
      </c>
      <c r="G12" s="10">
        <v>820</v>
      </c>
      <c r="H12" s="10">
        <v>725</v>
      </c>
      <c r="I12" s="33">
        <f t="shared" si="0"/>
        <v>-1.7215922513583746</v>
      </c>
      <c r="J12" s="33">
        <f t="shared" si="1"/>
        <v>1.6557827950457289</v>
      </c>
      <c r="K12" s="16"/>
      <c r="L12" s="33">
        <f t="shared" si="2"/>
        <v>-0.34592150113057268</v>
      </c>
      <c r="M12" s="33">
        <f t="shared" si="3"/>
        <v>0.30584522965812833</v>
      </c>
    </row>
    <row r="13" spans="1:13" x14ac:dyDescent="0.2">
      <c r="A13" s="25" t="s">
        <v>41</v>
      </c>
      <c r="B13" s="20">
        <v>9954</v>
      </c>
      <c r="C13" s="21">
        <v>8349</v>
      </c>
      <c r="D13" s="10">
        <v>4216</v>
      </c>
      <c r="E13" s="10">
        <v>4133</v>
      </c>
      <c r="F13" s="21">
        <v>1605</v>
      </c>
      <c r="G13" s="10">
        <v>811</v>
      </c>
      <c r="H13" s="10">
        <v>794</v>
      </c>
      <c r="I13" s="33">
        <f t="shared" si="0"/>
        <v>-1.7785427423981641</v>
      </c>
      <c r="J13" s="33">
        <f t="shared" si="1"/>
        <v>1.7435287367959234</v>
      </c>
      <c r="K13" s="16"/>
      <c r="L13" s="33">
        <f t="shared" si="2"/>
        <v>-0.34212480172792004</v>
      </c>
      <c r="M13" s="33">
        <f t="shared" si="3"/>
        <v>0.33495325841179846</v>
      </c>
    </row>
    <row r="14" spans="1:13" x14ac:dyDescent="0.2">
      <c r="A14" s="25" t="s">
        <v>42</v>
      </c>
      <c r="B14" s="20">
        <v>12157</v>
      </c>
      <c r="C14" s="21">
        <v>8679</v>
      </c>
      <c r="D14" s="10">
        <v>4491</v>
      </c>
      <c r="E14" s="10">
        <v>4188</v>
      </c>
      <c r="F14" s="21">
        <v>3478</v>
      </c>
      <c r="G14" s="10">
        <v>1593</v>
      </c>
      <c r="H14" s="10">
        <v>1885</v>
      </c>
      <c r="I14" s="33">
        <f t="shared" si="0"/>
        <v>-1.8945530019236612</v>
      </c>
      <c r="J14" s="33">
        <f t="shared" si="1"/>
        <v>1.7667307887010226</v>
      </c>
      <c r="K14" s="16"/>
      <c r="L14" s="33">
        <f t="shared" si="2"/>
        <v>-0.67201579426951508</v>
      </c>
      <c r="M14" s="33">
        <f t="shared" si="3"/>
        <v>0.79519759711113358</v>
      </c>
    </row>
    <row r="15" spans="1:13" x14ac:dyDescent="0.2">
      <c r="A15" s="25" t="s">
        <v>43</v>
      </c>
      <c r="B15" s="20">
        <v>14664</v>
      </c>
      <c r="C15" s="21">
        <v>9277</v>
      </c>
      <c r="D15" s="10">
        <v>4653</v>
      </c>
      <c r="E15" s="10">
        <v>4624</v>
      </c>
      <c r="F15" s="21">
        <v>5387</v>
      </c>
      <c r="G15" s="10">
        <v>2413</v>
      </c>
      <c r="H15" s="10">
        <v>2974</v>
      </c>
      <c r="I15" s="33">
        <f t="shared" si="0"/>
        <v>-1.9628935911714083</v>
      </c>
      <c r="J15" s="33">
        <f t="shared" si="1"/>
        <v>1.9506597819850833</v>
      </c>
      <c r="K15" s="16"/>
      <c r="L15" s="33">
        <f t="shared" si="2"/>
        <v>-1.0179372954000878</v>
      </c>
      <c r="M15" s="33">
        <f t="shared" si="3"/>
        <v>1.2545982248321015</v>
      </c>
    </row>
    <row r="16" spans="1:13" x14ac:dyDescent="0.2">
      <c r="A16" s="25" t="s">
        <v>44</v>
      </c>
      <c r="B16" s="20">
        <v>14872</v>
      </c>
      <c r="C16" s="21">
        <v>9492</v>
      </c>
      <c r="D16" s="10">
        <v>4715</v>
      </c>
      <c r="E16" s="10">
        <v>4777</v>
      </c>
      <c r="F16" s="21">
        <v>5380</v>
      </c>
      <c r="G16" s="10">
        <v>2548</v>
      </c>
      <c r="H16" s="10">
        <v>2832</v>
      </c>
      <c r="I16" s="33">
        <f t="shared" si="0"/>
        <v>-1.9890486315007931</v>
      </c>
      <c r="J16" s="33">
        <f t="shared" si="1"/>
        <v>2.0152036718301778</v>
      </c>
      <c r="K16" s="16"/>
      <c r="L16" s="33">
        <f t="shared" si="2"/>
        <v>-1.0748877864398771</v>
      </c>
      <c r="M16" s="33">
        <f t="shared" si="3"/>
        <v>1.1946947453680268</v>
      </c>
    </row>
    <row r="17" spans="1:13" x14ac:dyDescent="0.2">
      <c r="A17" s="25" t="s">
        <v>45</v>
      </c>
      <c r="B17" s="20">
        <v>15754</v>
      </c>
      <c r="C17" s="21">
        <v>10659</v>
      </c>
      <c r="D17" s="10">
        <v>5374</v>
      </c>
      <c r="E17" s="10">
        <v>5285</v>
      </c>
      <c r="F17" s="21">
        <v>5095</v>
      </c>
      <c r="G17" s="10">
        <v>2331</v>
      </c>
      <c r="H17" s="10">
        <v>2764</v>
      </c>
      <c r="I17" s="33">
        <f t="shared" si="0"/>
        <v>-2.2670513988728023</v>
      </c>
      <c r="J17" s="33">
        <f t="shared" si="1"/>
        <v>2.2295062603354596</v>
      </c>
      <c r="K17" s="16"/>
      <c r="L17" s="33">
        <f t="shared" si="2"/>
        <v>-0.98334514528703054</v>
      </c>
      <c r="M17" s="33">
        <f t="shared" si="3"/>
        <v>1.1660085721035403</v>
      </c>
    </row>
    <row r="18" spans="1:13" x14ac:dyDescent="0.2">
      <c r="A18" s="25" t="s">
        <v>46</v>
      </c>
      <c r="B18" s="20">
        <v>17274</v>
      </c>
      <c r="C18" s="21">
        <v>12864</v>
      </c>
      <c r="D18" s="10">
        <v>6303</v>
      </c>
      <c r="E18" s="10">
        <v>6561</v>
      </c>
      <c r="F18" s="21">
        <v>4410</v>
      </c>
      <c r="G18" s="10">
        <v>2121</v>
      </c>
      <c r="H18" s="10">
        <v>2289</v>
      </c>
      <c r="I18" s="33">
        <f t="shared" si="0"/>
        <v>-2.6589551483243898</v>
      </c>
      <c r="J18" s="33">
        <f t="shared" si="1"/>
        <v>2.7677938645337652</v>
      </c>
      <c r="K18" s="16"/>
      <c r="L18" s="33">
        <f t="shared" si="2"/>
        <v>-0.8947554925584692</v>
      </c>
      <c r="M18" s="33">
        <f t="shared" si="3"/>
        <v>0.9656272147413183</v>
      </c>
    </row>
    <row r="19" spans="1:13" x14ac:dyDescent="0.2">
      <c r="A19" s="25" t="s">
        <v>47</v>
      </c>
      <c r="B19" s="20">
        <v>18341</v>
      </c>
      <c r="C19" s="21">
        <v>14823</v>
      </c>
      <c r="D19" s="10">
        <v>7191</v>
      </c>
      <c r="E19" s="10">
        <v>7632</v>
      </c>
      <c r="F19" s="21">
        <v>3518</v>
      </c>
      <c r="G19" s="10">
        <v>1682</v>
      </c>
      <c r="H19" s="10">
        <v>1836</v>
      </c>
      <c r="I19" s="33">
        <f t="shared" si="0"/>
        <v>-3.0335628227194493</v>
      </c>
      <c r="J19" s="33">
        <f t="shared" si="1"/>
        <v>3.2196010934494277</v>
      </c>
      <c r="K19" s="16"/>
      <c r="L19" s="33">
        <f t="shared" si="2"/>
        <v>-0.70956093280685772</v>
      </c>
      <c r="M19" s="33">
        <f t="shared" si="3"/>
        <v>0.77452667814113596</v>
      </c>
    </row>
    <row r="20" spans="1:13" x14ac:dyDescent="0.2">
      <c r="A20" s="25" t="s">
        <v>48</v>
      </c>
      <c r="B20" s="20">
        <v>18424</v>
      </c>
      <c r="C20" s="21">
        <v>15675</v>
      </c>
      <c r="D20" s="10">
        <v>7515</v>
      </c>
      <c r="E20" s="10">
        <v>8160</v>
      </c>
      <c r="F20" s="21">
        <v>2749</v>
      </c>
      <c r="G20" s="10">
        <v>1253</v>
      </c>
      <c r="H20" s="10">
        <v>1496</v>
      </c>
      <c r="I20" s="33">
        <f t="shared" si="0"/>
        <v>-3.170244001214944</v>
      </c>
      <c r="J20" s="33">
        <f t="shared" si="1"/>
        <v>3.4423407917383817</v>
      </c>
      <c r="K20" s="16"/>
      <c r="L20" s="33">
        <f t="shared" si="2"/>
        <v>-0.52858492794708245</v>
      </c>
      <c r="M20" s="33">
        <f t="shared" si="3"/>
        <v>0.63109581181870344</v>
      </c>
    </row>
    <row r="21" spans="1:13" x14ac:dyDescent="0.2">
      <c r="A21" s="25" t="s">
        <v>49</v>
      </c>
      <c r="B21" s="20">
        <v>17149</v>
      </c>
      <c r="C21" s="21">
        <v>15184</v>
      </c>
      <c r="D21" s="10">
        <v>6995</v>
      </c>
      <c r="E21" s="10">
        <v>8189</v>
      </c>
      <c r="F21" s="21">
        <v>1965</v>
      </c>
      <c r="G21" s="10">
        <v>832</v>
      </c>
      <c r="H21" s="10">
        <v>1133</v>
      </c>
      <c r="I21" s="33">
        <f t="shared" si="0"/>
        <v>-2.9508791468394588</v>
      </c>
      <c r="J21" s="33">
        <f t="shared" si="1"/>
        <v>3.4545746009247069</v>
      </c>
      <c r="K21" s="16"/>
      <c r="L21" s="33">
        <f t="shared" si="2"/>
        <v>-0.35098376700077621</v>
      </c>
      <c r="M21" s="33">
        <f t="shared" si="3"/>
        <v>0.47796226924504742</v>
      </c>
    </row>
    <row r="22" spans="1:13" x14ac:dyDescent="0.2">
      <c r="A22" s="25" t="s">
        <v>50</v>
      </c>
      <c r="B22" s="20">
        <v>14528</v>
      </c>
      <c r="C22" s="21">
        <v>13186</v>
      </c>
      <c r="D22" s="10">
        <v>6069</v>
      </c>
      <c r="E22" s="10">
        <v>7117</v>
      </c>
      <c r="F22" s="21">
        <v>1342</v>
      </c>
      <c r="G22" s="10">
        <v>537</v>
      </c>
      <c r="H22" s="10">
        <v>805</v>
      </c>
      <c r="I22" s="33">
        <f t="shared" si="0"/>
        <v>-2.5602409638554215</v>
      </c>
      <c r="J22" s="33">
        <f t="shared" si="1"/>
        <v>3.0023455165198607</v>
      </c>
      <c r="K22" s="16"/>
      <c r="L22" s="33">
        <f t="shared" si="2"/>
        <v>-0.22653639769160677</v>
      </c>
      <c r="M22" s="33">
        <f t="shared" si="3"/>
        <v>0.33959366879281833</v>
      </c>
    </row>
    <row r="23" spans="1:13" x14ac:dyDescent="0.2">
      <c r="A23" s="25" t="s">
        <v>51</v>
      </c>
      <c r="B23" s="20">
        <v>11438</v>
      </c>
      <c r="C23" s="21">
        <v>10582</v>
      </c>
      <c r="D23" s="10">
        <v>4683</v>
      </c>
      <c r="E23" s="10">
        <v>5899</v>
      </c>
      <c r="F23" s="21">
        <v>856</v>
      </c>
      <c r="G23" s="10">
        <v>363</v>
      </c>
      <c r="H23" s="10">
        <v>493</v>
      </c>
      <c r="I23" s="33">
        <f t="shared" si="0"/>
        <v>-1.975549255846917</v>
      </c>
      <c r="J23" s="33">
        <f t="shared" si="1"/>
        <v>2.4885255306942056</v>
      </c>
      <c r="K23" s="16"/>
      <c r="L23" s="33">
        <f t="shared" si="2"/>
        <v>-0.15313354257365597</v>
      </c>
      <c r="M23" s="33">
        <f t="shared" si="3"/>
        <v>0.20797475616752725</v>
      </c>
    </row>
    <row r="24" spans="1:13" x14ac:dyDescent="0.2">
      <c r="A24" s="25" t="s">
        <v>52</v>
      </c>
      <c r="B24" s="20">
        <v>11033</v>
      </c>
      <c r="C24" s="21">
        <v>10617</v>
      </c>
      <c r="D24" s="10">
        <v>4206</v>
      </c>
      <c r="E24" s="10">
        <v>6411</v>
      </c>
      <c r="F24" s="21">
        <v>416</v>
      </c>
      <c r="G24" s="10">
        <v>153</v>
      </c>
      <c r="H24" s="10">
        <v>263</v>
      </c>
      <c r="I24" s="33">
        <f t="shared" si="0"/>
        <v>-1.7743241875063278</v>
      </c>
      <c r="J24" s="33">
        <f t="shared" si="1"/>
        <v>2.7045155411562218</v>
      </c>
      <c r="K24" s="16"/>
      <c r="L24" s="33">
        <f t="shared" si="2"/>
        <v>-6.4543889845094668E-2</v>
      </c>
      <c r="M24" s="33">
        <f t="shared" si="3"/>
        <v>0.11094799365529344</v>
      </c>
    </row>
    <row r="25" spans="1:13" x14ac:dyDescent="0.2">
      <c r="A25" s="23" t="s">
        <v>53</v>
      </c>
      <c r="B25" s="20">
        <v>12775</v>
      </c>
      <c r="C25" s="21">
        <v>12593</v>
      </c>
      <c r="D25" s="10">
        <v>4794</v>
      </c>
      <c r="E25" s="10">
        <v>7799</v>
      </c>
      <c r="F25" s="21">
        <v>182</v>
      </c>
      <c r="G25" s="10">
        <v>74</v>
      </c>
      <c r="H25" s="10">
        <v>108</v>
      </c>
      <c r="I25" s="33">
        <f t="shared" si="0"/>
        <v>-2.0223752151462997</v>
      </c>
      <c r="J25" s="33">
        <f t="shared" si="1"/>
        <v>3.2900509601430934</v>
      </c>
      <c r="K25" s="16"/>
      <c r="L25" s="33">
        <f t="shared" si="2"/>
        <v>-3.1217306199588266E-2</v>
      </c>
      <c r="M25" s="33">
        <f t="shared" si="3"/>
        <v>4.5560392831831532E-2</v>
      </c>
    </row>
    <row r="26" spans="1:13" x14ac:dyDescent="0.2">
      <c r="A26" s="23" t="s">
        <v>54</v>
      </c>
      <c r="B26" s="20">
        <v>10551</v>
      </c>
      <c r="C26" s="21">
        <v>10435</v>
      </c>
      <c r="D26" s="10">
        <v>4264</v>
      </c>
      <c r="E26" s="10">
        <v>6171</v>
      </c>
      <c r="F26" s="21">
        <v>116</v>
      </c>
      <c r="G26" s="10">
        <v>34</v>
      </c>
      <c r="H26" s="10">
        <v>82</v>
      </c>
      <c r="I26" s="33">
        <f t="shared" si="0"/>
        <v>-1.798791805878978</v>
      </c>
      <c r="J26" s="33">
        <f t="shared" si="1"/>
        <v>2.6032702237521512</v>
      </c>
      <c r="K26" s="16"/>
      <c r="L26" s="33">
        <f t="shared" si="2"/>
        <v>-1.4343086632243257E-2</v>
      </c>
      <c r="M26" s="33">
        <f t="shared" si="3"/>
        <v>3.4592150113057274E-2</v>
      </c>
    </row>
    <row r="27" spans="1:13" x14ac:dyDescent="0.2">
      <c r="A27" s="23" t="s">
        <v>55</v>
      </c>
      <c r="B27" s="20">
        <v>7555</v>
      </c>
      <c r="C27" s="21">
        <v>7508</v>
      </c>
      <c r="D27" s="10">
        <v>2843</v>
      </c>
      <c r="E27" s="10">
        <v>4665</v>
      </c>
      <c r="F27" s="21">
        <v>47</v>
      </c>
      <c r="G27" s="10">
        <v>8</v>
      </c>
      <c r="H27" s="10">
        <v>39</v>
      </c>
      <c r="I27" s="33">
        <f t="shared" si="0"/>
        <v>-1.1993351557490466</v>
      </c>
      <c r="J27" s="33">
        <f t="shared" si="1"/>
        <v>1.9679558570416118</v>
      </c>
      <c r="K27" s="16"/>
      <c r="L27" s="33">
        <f t="shared" si="2"/>
        <v>-3.374843913469002E-3</v>
      </c>
      <c r="M27" s="33">
        <f t="shared" si="3"/>
        <v>1.6452364078161384E-2</v>
      </c>
    </row>
    <row r="28" spans="1:13" x14ac:dyDescent="0.2">
      <c r="A28" s="23" t="s">
        <v>56</v>
      </c>
      <c r="B28" s="20">
        <v>3336</v>
      </c>
      <c r="C28" s="21">
        <v>3319</v>
      </c>
      <c r="D28" s="10">
        <v>1082</v>
      </c>
      <c r="E28" s="10">
        <v>2237</v>
      </c>
      <c r="F28" s="21">
        <v>17</v>
      </c>
      <c r="G28" s="10">
        <v>5</v>
      </c>
      <c r="H28" s="10">
        <v>12</v>
      </c>
      <c r="I28" s="33">
        <f t="shared" si="0"/>
        <v>-0.45644763929668253</v>
      </c>
      <c r="J28" s="33">
        <f t="shared" si="1"/>
        <v>0.94369072930376974</v>
      </c>
      <c r="K28" s="16"/>
      <c r="L28" s="33">
        <f t="shared" si="2"/>
        <v>-2.1092774459181263E-3</v>
      </c>
      <c r="M28" s="33">
        <f t="shared" si="3"/>
        <v>5.0622658702035028E-3</v>
      </c>
    </row>
    <row r="29" spans="1:13" x14ac:dyDescent="0.2">
      <c r="A29" s="23" t="s">
        <v>57</v>
      </c>
      <c r="B29" s="20">
        <v>823</v>
      </c>
      <c r="C29" s="21">
        <v>819</v>
      </c>
      <c r="D29" s="10">
        <v>201</v>
      </c>
      <c r="E29" s="10">
        <v>618</v>
      </c>
      <c r="F29" s="21">
        <v>4</v>
      </c>
      <c r="G29" s="10">
        <v>1</v>
      </c>
      <c r="H29" s="10">
        <v>3</v>
      </c>
      <c r="I29" s="33">
        <f t="shared" si="0"/>
        <v>-8.4792953325908665E-2</v>
      </c>
      <c r="J29" s="33">
        <f t="shared" si="1"/>
        <v>0.26070669231548044</v>
      </c>
      <c r="K29" s="16"/>
      <c r="L29" s="33">
        <f t="shared" si="2"/>
        <v>-4.2185548918362525E-4</v>
      </c>
      <c r="M29" s="33">
        <f t="shared" si="3"/>
        <v>1.2655664675508757E-3</v>
      </c>
    </row>
    <row r="30" spans="1:13" x14ac:dyDescent="0.2">
      <c r="A30" s="23" t="s">
        <v>24</v>
      </c>
      <c r="B30" s="20">
        <v>126</v>
      </c>
      <c r="C30" s="21">
        <v>126</v>
      </c>
      <c r="D30" s="4">
        <v>21</v>
      </c>
      <c r="E30" s="4">
        <v>105</v>
      </c>
      <c r="F30" s="21">
        <v>0</v>
      </c>
      <c r="G30" s="10">
        <v>0</v>
      </c>
      <c r="H30" s="10">
        <v>0</v>
      </c>
      <c r="I30" s="33">
        <f t="shared" si="0"/>
        <v>-8.8589652728561299E-3</v>
      </c>
      <c r="J30" s="33">
        <f t="shared" si="1"/>
        <v>4.429482636428065E-2</v>
      </c>
      <c r="K30" s="16"/>
      <c r="L30" s="33">
        <f t="shared" si="2"/>
        <v>0</v>
      </c>
      <c r="M30" s="33">
        <f t="shared" si="3"/>
        <v>0</v>
      </c>
    </row>
    <row r="31" spans="1:13" x14ac:dyDescent="0.2">
      <c r="A31" s="23"/>
      <c r="B31" s="20"/>
      <c r="C31" s="21"/>
      <c r="F31" s="21"/>
      <c r="G31" s="10"/>
      <c r="H31" s="10"/>
    </row>
    <row r="32" spans="1:13" x14ac:dyDescent="0.2">
      <c r="A32" s="4" t="s">
        <v>58</v>
      </c>
      <c r="B32" s="20"/>
      <c r="C32" s="21"/>
      <c r="F32" s="21"/>
      <c r="G32" s="10"/>
      <c r="H32" s="10"/>
    </row>
    <row r="33" spans="1:8" x14ac:dyDescent="0.2">
      <c r="A33" s="23"/>
      <c r="B33" s="20"/>
      <c r="C33" s="21"/>
      <c r="F33" s="21"/>
      <c r="G33" s="10"/>
      <c r="H33" s="10"/>
    </row>
    <row r="62" spans="1:6" x14ac:dyDescent="0.2">
      <c r="A62" s="15" t="s">
        <v>59</v>
      </c>
      <c r="B62" s="15"/>
    </row>
    <row r="63" spans="1:6" ht="12" thickBot="1" x14ac:dyDescent="0.25"/>
    <row r="64" spans="1:6" ht="34.5" thickBot="1" x14ac:dyDescent="0.25">
      <c r="A64" s="26"/>
      <c r="B64" s="27"/>
      <c r="C64" s="27"/>
      <c r="D64" s="27"/>
      <c r="E64" s="28" t="s">
        <v>60</v>
      </c>
      <c r="F64" s="29" t="s">
        <v>61</v>
      </c>
    </row>
    <row r="66" spans="1:14" x14ac:dyDescent="0.2">
      <c r="A66" s="4" t="s">
        <v>62</v>
      </c>
      <c r="E66" s="22">
        <v>17.483378893726165</v>
      </c>
      <c r="F66" s="22">
        <v>111.09226184004117</v>
      </c>
      <c r="N66" s="22"/>
    </row>
    <row r="67" spans="1:14" x14ac:dyDescent="0.2">
      <c r="A67" s="4" t="s">
        <v>63</v>
      </c>
      <c r="E67" s="22">
        <v>11.092268232594243</v>
      </c>
      <c r="F67" s="22">
        <v>87.550690340490263</v>
      </c>
      <c r="N67" s="22"/>
    </row>
    <row r="68" spans="1:14" x14ac:dyDescent="0.2">
      <c r="A68" s="4" t="s">
        <v>64</v>
      </c>
      <c r="E68" s="22">
        <v>24.314484830076609</v>
      </c>
      <c r="F68" s="22">
        <v>119.88186094386099</v>
      </c>
      <c r="N68" s="22"/>
    </row>
    <row r="69" spans="1:14" x14ac:dyDescent="0.2">
      <c r="A69" s="4" t="s">
        <v>65</v>
      </c>
      <c r="E69" s="22">
        <v>9.4457662583105524</v>
      </c>
      <c r="F69" s="22">
        <v>133.03721512535665</v>
      </c>
      <c r="N69" s="22"/>
    </row>
    <row r="70" spans="1:14" x14ac:dyDescent="0.2">
      <c r="A70" s="4" t="s">
        <v>66</v>
      </c>
      <c r="E70" s="22">
        <v>45.62000104099797</v>
      </c>
      <c r="F70" s="22">
        <v>73.030806872016299</v>
      </c>
      <c r="N70" s="22"/>
    </row>
    <row r="71" spans="1:14" x14ac:dyDescent="0.2">
      <c r="A71" s="4" t="s">
        <v>67</v>
      </c>
      <c r="E71" s="22">
        <v>90.13172836702249</v>
      </c>
      <c r="F71" s="22">
        <v>99.675854795911746</v>
      </c>
      <c r="N71" s="22"/>
    </row>
    <row r="73" spans="1:14" x14ac:dyDescent="0.2">
      <c r="A73" s="4" t="s">
        <v>68</v>
      </c>
    </row>
    <row r="74" spans="1:14" x14ac:dyDescent="0.2">
      <c r="A74" s="4" t="s">
        <v>69</v>
      </c>
    </row>
    <row r="76" spans="1:14" x14ac:dyDescent="0.2">
      <c r="A76" s="4" t="s">
        <v>70</v>
      </c>
    </row>
  </sheetData>
  <mergeCells count="4">
    <mergeCell ref="A5:A6"/>
    <mergeCell ref="B5:B6"/>
    <mergeCell ref="C5:E5"/>
    <mergeCell ref="F5:H5"/>
  </mergeCells>
  <hyperlinks>
    <hyperlink ref="G2" location="Port01!A1" display="Índice" xr:uid="{FB5AD9B8-6A14-403D-8D8A-4F3FE84FD47D}"/>
  </hyperlinks>
  <pageMargins left="0.98425196850393704" right="0.75" top="0.59055118110236227" bottom="1" header="0" footer="0"/>
  <pageSetup paperSize="9" scale="85" orientation="portrait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CEE92-2AAD-47D5-BACC-57858AE958A3}">
  <sheetPr>
    <pageSetUpPr autoPageBreaks="0" fitToPage="1"/>
  </sheetPr>
  <dimension ref="A1:N76"/>
  <sheetViews>
    <sheetView showGridLines="0" workbookViewId="0"/>
  </sheetViews>
  <sheetFormatPr baseColWidth="10" defaultRowHeight="11.25" x14ac:dyDescent="0.2"/>
  <cols>
    <col min="1" max="2" width="11.42578125" style="4"/>
    <col min="3" max="3" width="12" style="4" customWidth="1"/>
    <col min="4" max="5" width="10.42578125" style="4" customWidth="1"/>
    <col min="6" max="6" width="12" style="4" customWidth="1"/>
    <col min="7" max="8" width="10.42578125" style="4" customWidth="1"/>
    <col min="9" max="13" width="0.42578125" style="4" customWidth="1"/>
    <col min="14" max="14" width="9.7109375" style="4" customWidth="1"/>
    <col min="15" max="16384" width="11.42578125" style="4"/>
  </cols>
  <sheetData>
    <row r="1" spans="1:13" ht="12" thickBot="1" x14ac:dyDescent="0.25">
      <c r="A1" s="15" t="s">
        <v>26</v>
      </c>
      <c r="B1" s="15"/>
      <c r="E1" s="15" t="s">
        <v>71</v>
      </c>
      <c r="F1" s="15" t="s">
        <v>82</v>
      </c>
      <c r="I1" s="16" t="str">
        <f>F1&amp;" "&amp;MM!$I$1</f>
        <v>11. CARABANCHEL 01.01.22</v>
      </c>
    </row>
    <row r="2" spans="1:13" ht="12" thickBot="1" x14ac:dyDescent="0.25">
      <c r="A2" s="15" t="s">
        <v>28</v>
      </c>
      <c r="B2" s="15"/>
      <c r="G2" s="17" t="s">
        <v>29</v>
      </c>
    </row>
    <row r="3" spans="1:13" x14ac:dyDescent="0.2">
      <c r="A3" s="15" t="s">
        <v>30</v>
      </c>
      <c r="B3" s="15"/>
      <c r="I3" s="3" t="s">
        <v>0</v>
      </c>
    </row>
    <row r="4" spans="1:13" ht="12" thickBot="1" x14ac:dyDescent="0.25">
      <c r="A4" s="15"/>
      <c r="B4" s="15"/>
    </row>
    <row r="5" spans="1:13" ht="12" thickBot="1" x14ac:dyDescent="0.25">
      <c r="A5" s="37" t="s">
        <v>31</v>
      </c>
      <c r="B5" s="39" t="s">
        <v>32</v>
      </c>
      <c r="C5" s="41" t="s">
        <v>33</v>
      </c>
      <c r="D5" s="41"/>
      <c r="E5" s="41"/>
      <c r="F5" s="41" t="s">
        <v>34</v>
      </c>
      <c r="G5" s="41"/>
      <c r="H5" s="41"/>
    </row>
    <row r="6" spans="1:13" ht="18" customHeight="1" thickBot="1" x14ac:dyDescent="0.25">
      <c r="A6" s="38"/>
      <c r="B6" s="40"/>
      <c r="C6" s="18" t="s">
        <v>35</v>
      </c>
      <c r="D6" s="18" t="s">
        <v>36</v>
      </c>
      <c r="E6" s="18" t="s">
        <v>37</v>
      </c>
      <c r="F6" s="18" t="s">
        <v>35</v>
      </c>
      <c r="G6" s="18" t="s">
        <v>36</v>
      </c>
      <c r="H6" s="18" t="s">
        <v>37</v>
      </c>
      <c r="I6" s="16" t="s">
        <v>94</v>
      </c>
      <c r="J6" s="16" t="s">
        <v>96</v>
      </c>
      <c r="K6" s="16"/>
      <c r="L6" s="16" t="s">
        <v>95</v>
      </c>
      <c r="M6" s="16" t="s">
        <v>97</v>
      </c>
    </row>
    <row r="7" spans="1:13" x14ac:dyDescent="0.2">
      <c r="I7" s="16"/>
      <c r="J7" s="16"/>
      <c r="K7" s="16"/>
      <c r="L7" s="16"/>
      <c r="M7" s="16"/>
    </row>
    <row r="8" spans="1:13" x14ac:dyDescent="0.2">
      <c r="A8" s="19" t="s">
        <v>1</v>
      </c>
      <c r="B8" s="20">
        <v>255514</v>
      </c>
      <c r="C8" s="21">
        <v>200573</v>
      </c>
      <c r="D8" s="21">
        <v>93154</v>
      </c>
      <c r="E8" s="21">
        <v>107419</v>
      </c>
      <c r="F8" s="21">
        <v>54941</v>
      </c>
      <c r="G8" s="21">
        <v>26227</v>
      </c>
      <c r="H8" s="21">
        <v>28714</v>
      </c>
      <c r="I8" s="16"/>
      <c r="J8" s="16"/>
      <c r="K8" s="16"/>
      <c r="L8" s="16"/>
      <c r="M8" s="16"/>
    </row>
    <row r="9" spans="1:13" x14ac:dyDescent="0.2">
      <c r="A9" s="23"/>
      <c r="B9" s="23"/>
      <c r="C9" s="24"/>
      <c r="F9" s="24"/>
      <c r="G9" s="10"/>
      <c r="H9" s="10"/>
      <c r="I9" s="16"/>
      <c r="J9" s="16"/>
      <c r="K9" s="16"/>
      <c r="L9" s="16"/>
      <c r="M9" s="16"/>
    </row>
    <row r="10" spans="1:13" x14ac:dyDescent="0.2">
      <c r="A10" s="25" t="s">
        <v>38</v>
      </c>
      <c r="B10" s="20">
        <v>9470</v>
      </c>
      <c r="C10" s="21">
        <v>7065</v>
      </c>
      <c r="D10" s="10">
        <v>3546</v>
      </c>
      <c r="E10" s="10">
        <v>3519</v>
      </c>
      <c r="F10" s="21">
        <v>2405</v>
      </c>
      <c r="G10" s="10">
        <v>1224</v>
      </c>
      <c r="H10" s="10">
        <v>1181</v>
      </c>
      <c r="I10" s="33">
        <f>-D10/$B$8*100</f>
        <v>-1.3877908842568314</v>
      </c>
      <c r="J10" s="33">
        <f>E10/$B$8*100</f>
        <v>1.3772239485899012</v>
      </c>
      <c r="K10" s="16"/>
      <c r="L10" s="33">
        <f>-G10/$B$8*100</f>
        <v>-0.4790344169008352</v>
      </c>
      <c r="M10" s="33">
        <f>H10/$B$8*100</f>
        <v>0.4622055934312797</v>
      </c>
    </row>
    <row r="11" spans="1:13" x14ac:dyDescent="0.2">
      <c r="A11" s="25" t="s">
        <v>39</v>
      </c>
      <c r="B11" s="20">
        <v>10996</v>
      </c>
      <c r="C11" s="21">
        <v>8720</v>
      </c>
      <c r="D11" s="10">
        <v>4480</v>
      </c>
      <c r="E11" s="10">
        <v>4240</v>
      </c>
      <c r="F11" s="21">
        <v>2276</v>
      </c>
      <c r="G11" s="10">
        <v>1177</v>
      </c>
      <c r="H11" s="10">
        <v>1099</v>
      </c>
      <c r="I11" s="33">
        <f t="shared" ref="I11:I30" si="0">-D11/$B$8*100</f>
        <v>-1.753328584735083</v>
      </c>
      <c r="J11" s="33">
        <f t="shared" ref="J11:J30" si="1">E11/$B$8*100</f>
        <v>1.6594002676957036</v>
      </c>
      <c r="K11" s="16"/>
      <c r="L11" s="33">
        <f t="shared" ref="L11:L30" si="2">-G11/$B$8*100</f>
        <v>-0.46064012148062339</v>
      </c>
      <c r="M11" s="33">
        <f t="shared" ref="M11:M30" si="3">H11/$B$8*100</f>
        <v>0.43011341844282502</v>
      </c>
    </row>
    <row r="12" spans="1:13" x14ac:dyDescent="0.2">
      <c r="A12" s="25" t="s">
        <v>40</v>
      </c>
      <c r="B12" s="20">
        <v>12519</v>
      </c>
      <c r="C12" s="21">
        <v>10397</v>
      </c>
      <c r="D12" s="10">
        <v>5355</v>
      </c>
      <c r="E12" s="10">
        <v>5042</v>
      </c>
      <c r="F12" s="21">
        <v>2122</v>
      </c>
      <c r="G12" s="10">
        <v>1046</v>
      </c>
      <c r="H12" s="10">
        <v>1076</v>
      </c>
      <c r="I12" s="33">
        <f t="shared" si="0"/>
        <v>-2.0957755739411539</v>
      </c>
      <c r="J12" s="33">
        <f t="shared" si="1"/>
        <v>1.9732773938022967</v>
      </c>
      <c r="K12" s="16"/>
      <c r="L12" s="33">
        <f t="shared" si="2"/>
        <v>-0.40937091509662871</v>
      </c>
      <c r="M12" s="33">
        <f t="shared" si="3"/>
        <v>0.42111195472655116</v>
      </c>
    </row>
    <row r="13" spans="1:13" x14ac:dyDescent="0.2">
      <c r="A13" s="25" t="s">
        <v>41</v>
      </c>
      <c r="B13" s="20">
        <v>12303</v>
      </c>
      <c r="C13" s="21">
        <v>10117</v>
      </c>
      <c r="D13" s="10">
        <v>5104</v>
      </c>
      <c r="E13" s="10">
        <v>5013</v>
      </c>
      <c r="F13" s="21">
        <v>2186</v>
      </c>
      <c r="G13" s="10">
        <v>1105</v>
      </c>
      <c r="H13" s="10">
        <v>1081</v>
      </c>
      <c r="I13" s="33">
        <f t="shared" si="0"/>
        <v>-1.9975422090374697</v>
      </c>
      <c r="J13" s="33">
        <f t="shared" si="1"/>
        <v>1.9619277221600382</v>
      </c>
      <c r="K13" s="16"/>
      <c r="L13" s="33">
        <f t="shared" si="2"/>
        <v>-0.43246162636880958</v>
      </c>
      <c r="M13" s="33">
        <f t="shared" si="3"/>
        <v>0.42306879466487163</v>
      </c>
    </row>
    <row r="14" spans="1:13" x14ac:dyDescent="0.2">
      <c r="A14" s="25" t="s">
        <v>42</v>
      </c>
      <c r="B14" s="20">
        <v>13640</v>
      </c>
      <c r="C14" s="21">
        <v>9321</v>
      </c>
      <c r="D14" s="10">
        <v>4787</v>
      </c>
      <c r="E14" s="10">
        <v>4534</v>
      </c>
      <c r="F14" s="21">
        <v>4319</v>
      </c>
      <c r="G14" s="10">
        <v>2062</v>
      </c>
      <c r="H14" s="10">
        <v>2257</v>
      </c>
      <c r="I14" s="33">
        <f t="shared" si="0"/>
        <v>-1.8734785569479557</v>
      </c>
      <c r="J14" s="33">
        <f t="shared" si="1"/>
        <v>1.7744624560689433</v>
      </c>
      <c r="K14" s="16"/>
      <c r="L14" s="33">
        <f t="shared" si="2"/>
        <v>-0.80700079056333496</v>
      </c>
      <c r="M14" s="33">
        <f t="shared" si="3"/>
        <v>0.88331754815783092</v>
      </c>
    </row>
    <row r="15" spans="1:13" x14ac:dyDescent="0.2">
      <c r="A15" s="25" t="s">
        <v>43</v>
      </c>
      <c r="B15" s="20">
        <v>17155</v>
      </c>
      <c r="C15" s="21">
        <v>10043</v>
      </c>
      <c r="D15" s="10">
        <v>5054</v>
      </c>
      <c r="E15" s="10">
        <v>4989</v>
      </c>
      <c r="F15" s="21">
        <v>7112</v>
      </c>
      <c r="G15" s="10">
        <v>3208</v>
      </c>
      <c r="H15" s="10">
        <v>3904</v>
      </c>
      <c r="I15" s="33">
        <f t="shared" si="0"/>
        <v>-1.9779738096542654</v>
      </c>
      <c r="J15" s="33">
        <f t="shared" si="1"/>
        <v>1.9525348904561004</v>
      </c>
      <c r="K15" s="16"/>
      <c r="L15" s="33">
        <f t="shared" si="2"/>
        <v>-1.2555085044263721</v>
      </c>
      <c r="M15" s="33">
        <f t="shared" si="3"/>
        <v>1.5279006238405723</v>
      </c>
    </row>
    <row r="16" spans="1:13" x14ac:dyDescent="0.2">
      <c r="A16" s="25" t="s">
        <v>44</v>
      </c>
      <c r="B16" s="20">
        <v>17255</v>
      </c>
      <c r="C16" s="21">
        <v>9965</v>
      </c>
      <c r="D16" s="10">
        <v>5013</v>
      </c>
      <c r="E16" s="10">
        <v>4952</v>
      </c>
      <c r="F16" s="21">
        <v>7290</v>
      </c>
      <c r="G16" s="10">
        <v>3463</v>
      </c>
      <c r="H16" s="10">
        <v>3827</v>
      </c>
      <c r="I16" s="33">
        <f t="shared" si="0"/>
        <v>-1.9619277221600382</v>
      </c>
      <c r="J16" s="33">
        <f t="shared" si="1"/>
        <v>1.9380542749125294</v>
      </c>
      <c r="K16" s="16"/>
      <c r="L16" s="33">
        <f t="shared" si="2"/>
        <v>-1.3553073412807126</v>
      </c>
      <c r="M16" s="33">
        <f t="shared" si="3"/>
        <v>1.497765288790438</v>
      </c>
    </row>
    <row r="17" spans="1:13" x14ac:dyDescent="0.2">
      <c r="A17" s="25" t="s">
        <v>45</v>
      </c>
      <c r="B17" s="20">
        <v>17589</v>
      </c>
      <c r="C17" s="21">
        <v>10904</v>
      </c>
      <c r="D17" s="10">
        <v>5251</v>
      </c>
      <c r="E17" s="10">
        <v>5653</v>
      </c>
      <c r="F17" s="21">
        <v>6685</v>
      </c>
      <c r="G17" s="10">
        <v>3242</v>
      </c>
      <c r="H17" s="10">
        <v>3443</v>
      </c>
      <c r="I17" s="33">
        <f t="shared" si="0"/>
        <v>-2.0550733032240895</v>
      </c>
      <c r="J17" s="33">
        <f t="shared" si="1"/>
        <v>2.2124032342650501</v>
      </c>
      <c r="K17" s="16"/>
      <c r="L17" s="33">
        <f t="shared" si="2"/>
        <v>-1.2688150160069507</v>
      </c>
      <c r="M17" s="33">
        <f t="shared" si="3"/>
        <v>1.347479981527431</v>
      </c>
    </row>
    <row r="18" spans="1:13" x14ac:dyDescent="0.2">
      <c r="A18" s="25" t="s">
        <v>46</v>
      </c>
      <c r="B18" s="20">
        <v>20417</v>
      </c>
      <c r="C18" s="21">
        <v>14369</v>
      </c>
      <c r="D18" s="10">
        <v>6721</v>
      </c>
      <c r="E18" s="10">
        <v>7648</v>
      </c>
      <c r="F18" s="21">
        <v>6048</v>
      </c>
      <c r="G18" s="10">
        <v>3007</v>
      </c>
      <c r="H18" s="10">
        <v>3041</v>
      </c>
      <c r="I18" s="33">
        <f t="shared" si="0"/>
        <v>-2.6303842450902883</v>
      </c>
      <c r="J18" s="33">
        <f t="shared" si="1"/>
        <v>2.9931823696548916</v>
      </c>
      <c r="K18" s="16"/>
      <c r="L18" s="33">
        <f t="shared" si="2"/>
        <v>-1.1768435389058916</v>
      </c>
      <c r="M18" s="33">
        <f t="shared" si="3"/>
        <v>1.1901500504864704</v>
      </c>
    </row>
    <row r="19" spans="1:13" x14ac:dyDescent="0.2">
      <c r="A19" s="25" t="s">
        <v>47</v>
      </c>
      <c r="B19" s="20">
        <v>22610</v>
      </c>
      <c r="C19" s="21">
        <v>17932</v>
      </c>
      <c r="D19" s="10">
        <v>8583</v>
      </c>
      <c r="E19" s="10">
        <v>9349</v>
      </c>
      <c r="F19" s="21">
        <v>4678</v>
      </c>
      <c r="G19" s="10">
        <v>2290</v>
      </c>
      <c r="H19" s="10">
        <v>2388</v>
      </c>
      <c r="I19" s="33">
        <f t="shared" si="0"/>
        <v>-3.3591114381208076</v>
      </c>
      <c r="J19" s="33">
        <f t="shared" si="1"/>
        <v>3.6588993166714934</v>
      </c>
      <c r="K19" s="16"/>
      <c r="L19" s="33">
        <f t="shared" si="2"/>
        <v>-0.89623269175074549</v>
      </c>
      <c r="M19" s="33">
        <f t="shared" si="3"/>
        <v>0.93458675454182549</v>
      </c>
    </row>
    <row r="20" spans="1:13" x14ac:dyDescent="0.2">
      <c r="A20" s="25" t="s">
        <v>48</v>
      </c>
      <c r="B20" s="20">
        <v>20777</v>
      </c>
      <c r="C20" s="21">
        <v>17090</v>
      </c>
      <c r="D20" s="10">
        <v>8254</v>
      </c>
      <c r="E20" s="10">
        <v>8836</v>
      </c>
      <c r="F20" s="21">
        <v>3687</v>
      </c>
      <c r="G20" s="10">
        <v>1780</v>
      </c>
      <c r="H20" s="10">
        <v>1907</v>
      </c>
      <c r="I20" s="33">
        <f t="shared" si="0"/>
        <v>-3.2303513701793247</v>
      </c>
      <c r="J20" s="33">
        <f t="shared" si="1"/>
        <v>3.4581275389998201</v>
      </c>
      <c r="K20" s="16"/>
      <c r="L20" s="33">
        <f t="shared" si="2"/>
        <v>-0.69663501804206429</v>
      </c>
      <c r="M20" s="33">
        <f t="shared" si="3"/>
        <v>0.74633875247540249</v>
      </c>
    </row>
    <row r="21" spans="1:13" x14ac:dyDescent="0.2">
      <c r="A21" s="25" t="s">
        <v>49</v>
      </c>
      <c r="B21" s="20">
        <v>18232</v>
      </c>
      <c r="C21" s="21">
        <v>15643</v>
      </c>
      <c r="D21" s="10">
        <v>7279</v>
      </c>
      <c r="E21" s="10">
        <v>8364</v>
      </c>
      <c r="F21" s="21">
        <v>2589</v>
      </c>
      <c r="G21" s="10">
        <v>1193</v>
      </c>
      <c r="H21" s="10">
        <v>1396</v>
      </c>
      <c r="I21" s="33">
        <f t="shared" si="0"/>
        <v>-2.8487675822068459</v>
      </c>
      <c r="J21" s="33">
        <f t="shared" si="1"/>
        <v>3.2734018488223735</v>
      </c>
      <c r="K21" s="16"/>
      <c r="L21" s="33">
        <f t="shared" si="2"/>
        <v>-0.46690200928324865</v>
      </c>
      <c r="M21" s="33">
        <f t="shared" si="3"/>
        <v>0.54634971077905714</v>
      </c>
    </row>
    <row r="22" spans="1:13" x14ac:dyDescent="0.2">
      <c r="A22" s="25" t="s">
        <v>50</v>
      </c>
      <c r="B22" s="20">
        <v>14682</v>
      </c>
      <c r="C22" s="21">
        <v>13025</v>
      </c>
      <c r="D22" s="10">
        <v>5967</v>
      </c>
      <c r="E22" s="10">
        <v>7058</v>
      </c>
      <c r="F22" s="21">
        <v>1657</v>
      </c>
      <c r="G22" s="10">
        <v>723</v>
      </c>
      <c r="H22" s="10">
        <v>934</v>
      </c>
      <c r="I22" s="33">
        <f t="shared" si="0"/>
        <v>-2.3352927823915715</v>
      </c>
      <c r="J22" s="33">
        <f t="shared" si="1"/>
        <v>2.762275256933084</v>
      </c>
      <c r="K22" s="16"/>
      <c r="L22" s="33">
        <f t="shared" si="2"/>
        <v>-0.28295905508113056</v>
      </c>
      <c r="M22" s="33">
        <f t="shared" si="3"/>
        <v>0.36553770047825168</v>
      </c>
    </row>
    <row r="23" spans="1:13" x14ac:dyDescent="0.2">
      <c r="A23" s="25" t="s">
        <v>51</v>
      </c>
      <c r="B23" s="20">
        <v>11011</v>
      </c>
      <c r="C23" s="21">
        <v>10046</v>
      </c>
      <c r="D23" s="10">
        <v>4375</v>
      </c>
      <c r="E23" s="10">
        <v>5671</v>
      </c>
      <c r="F23" s="21">
        <v>965</v>
      </c>
      <c r="G23" s="10">
        <v>379</v>
      </c>
      <c r="H23" s="10">
        <v>586</v>
      </c>
      <c r="I23" s="33">
        <f t="shared" si="0"/>
        <v>-1.7122349460303543</v>
      </c>
      <c r="J23" s="33">
        <f t="shared" si="1"/>
        <v>2.2194478580430035</v>
      </c>
      <c r="K23" s="16"/>
      <c r="L23" s="33">
        <f t="shared" si="2"/>
        <v>-0.14832846732468671</v>
      </c>
      <c r="M23" s="33">
        <f t="shared" si="3"/>
        <v>0.22934164077115146</v>
      </c>
    </row>
    <row r="24" spans="1:13" x14ac:dyDescent="0.2">
      <c r="A24" s="25" t="s">
        <v>52</v>
      </c>
      <c r="B24" s="20">
        <v>9863</v>
      </c>
      <c r="C24" s="21">
        <v>9387</v>
      </c>
      <c r="D24" s="10">
        <v>3886</v>
      </c>
      <c r="E24" s="10">
        <v>5501</v>
      </c>
      <c r="F24" s="21">
        <v>476</v>
      </c>
      <c r="G24" s="10">
        <v>177</v>
      </c>
      <c r="H24" s="10">
        <v>299</v>
      </c>
      <c r="I24" s="33">
        <f t="shared" si="0"/>
        <v>-1.520856000062619</v>
      </c>
      <c r="J24" s="33">
        <f t="shared" si="1"/>
        <v>2.1529153001401098</v>
      </c>
      <c r="K24" s="16"/>
      <c r="L24" s="33">
        <f t="shared" si="2"/>
        <v>-6.9272133816542333E-2</v>
      </c>
      <c r="M24" s="33">
        <f t="shared" si="3"/>
        <v>0.11701902831156023</v>
      </c>
    </row>
    <row r="25" spans="1:13" x14ac:dyDescent="0.2">
      <c r="A25" s="23" t="s">
        <v>53</v>
      </c>
      <c r="B25" s="20">
        <v>9284</v>
      </c>
      <c r="C25" s="21">
        <v>9044</v>
      </c>
      <c r="D25" s="10">
        <v>3549</v>
      </c>
      <c r="E25" s="10">
        <v>5495</v>
      </c>
      <c r="F25" s="21">
        <v>240</v>
      </c>
      <c r="G25" s="10">
        <v>85</v>
      </c>
      <c r="H25" s="10">
        <v>155</v>
      </c>
      <c r="I25" s="33">
        <f t="shared" si="0"/>
        <v>-1.3889649882198234</v>
      </c>
      <c r="J25" s="33">
        <f t="shared" si="1"/>
        <v>2.1505670922141253</v>
      </c>
      <c r="K25" s="16"/>
      <c r="L25" s="33">
        <f t="shared" si="2"/>
        <v>-3.326627895144689E-2</v>
      </c>
      <c r="M25" s="33">
        <f t="shared" si="3"/>
        <v>6.0662038087932559E-2</v>
      </c>
    </row>
    <row r="26" spans="1:13" x14ac:dyDescent="0.2">
      <c r="A26" s="23" t="s">
        <v>54</v>
      </c>
      <c r="B26" s="20">
        <v>7552</v>
      </c>
      <c r="C26" s="21">
        <v>7433</v>
      </c>
      <c r="D26" s="10">
        <v>2764</v>
      </c>
      <c r="E26" s="10">
        <v>4669</v>
      </c>
      <c r="F26" s="21">
        <v>119</v>
      </c>
      <c r="G26" s="10">
        <v>43</v>
      </c>
      <c r="H26" s="10">
        <v>76</v>
      </c>
      <c r="I26" s="33">
        <f t="shared" si="0"/>
        <v>-1.0817411179035199</v>
      </c>
      <c r="J26" s="33">
        <f t="shared" si="1"/>
        <v>1.8272971344035944</v>
      </c>
      <c r="K26" s="16"/>
      <c r="L26" s="33">
        <f t="shared" si="2"/>
        <v>-1.6828823469555484E-2</v>
      </c>
      <c r="M26" s="33">
        <f t="shared" si="3"/>
        <v>2.9743967062470157E-2</v>
      </c>
    </row>
    <row r="27" spans="1:13" x14ac:dyDescent="0.2">
      <c r="A27" s="23" t="s">
        <v>55</v>
      </c>
      <c r="B27" s="20">
        <v>6296</v>
      </c>
      <c r="C27" s="21">
        <v>6229</v>
      </c>
      <c r="D27" s="10">
        <v>2128</v>
      </c>
      <c r="E27" s="10">
        <v>4101</v>
      </c>
      <c r="F27" s="21">
        <v>67</v>
      </c>
      <c r="G27" s="10">
        <v>16</v>
      </c>
      <c r="H27" s="10">
        <v>51</v>
      </c>
      <c r="I27" s="33">
        <f t="shared" si="0"/>
        <v>-0.83283107774916443</v>
      </c>
      <c r="J27" s="33">
        <f t="shared" si="1"/>
        <v>1.6050001174103961</v>
      </c>
      <c r="K27" s="16"/>
      <c r="L27" s="33">
        <f t="shared" si="2"/>
        <v>-6.2618878026252968E-3</v>
      </c>
      <c r="M27" s="33">
        <f t="shared" si="3"/>
        <v>1.9959767370868131E-2</v>
      </c>
    </row>
    <row r="28" spans="1:13" x14ac:dyDescent="0.2">
      <c r="A28" s="23" t="s">
        <v>56</v>
      </c>
      <c r="B28" s="20">
        <v>3038</v>
      </c>
      <c r="C28" s="21">
        <v>3025</v>
      </c>
      <c r="D28" s="10">
        <v>877</v>
      </c>
      <c r="E28" s="10">
        <v>2148</v>
      </c>
      <c r="F28" s="21">
        <v>13</v>
      </c>
      <c r="G28" s="10">
        <v>5</v>
      </c>
      <c r="H28" s="10">
        <v>8</v>
      </c>
      <c r="I28" s="33">
        <f t="shared" si="0"/>
        <v>-0.34322972518139905</v>
      </c>
      <c r="J28" s="33">
        <f t="shared" si="1"/>
        <v>0.84065843750244607</v>
      </c>
      <c r="K28" s="16"/>
      <c r="L28" s="33">
        <f t="shared" si="2"/>
        <v>-1.956839938320405E-3</v>
      </c>
      <c r="M28" s="33">
        <f t="shared" si="3"/>
        <v>3.1309439013126484E-3</v>
      </c>
    </row>
    <row r="29" spans="1:13" x14ac:dyDescent="0.2">
      <c r="A29" s="23" t="s">
        <v>57</v>
      </c>
      <c r="B29" s="20">
        <v>714</v>
      </c>
      <c r="C29" s="21">
        <v>709</v>
      </c>
      <c r="D29" s="10">
        <v>155</v>
      </c>
      <c r="E29" s="10">
        <v>554</v>
      </c>
      <c r="F29" s="21">
        <v>5</v>
      </c>
      <c r="G29" s="10">
        <v>2</v>
      </c>
      <c r="H29" s="10">
        <v>3</v>
      </c>
      <c r="I29" s="33">
        <f t="shared" si="0"/>
        <v>-6.0662038087932559E-2</v>
      </c>
      <c r="J29" s="33">
        <f t="shared" si="1"/>
        <v>0.2168178651659009</v>
      </c>
      <c r="K29" s="16"/>
      <c r="L29" s="33">
        <f t="shared" si="2"/>
        <v>-7.827359753281621E-4</v>
      </c>
      <c r="M29" s="33">
        <f t="shared" si="3"/>
        <v>1.1741039629922431E-3</v>
      </c>
    </row>
    <row r="30" spans="1:13" x14ac:dyDescent="0.2">
      <c r="A30" s="23" t="s">
        <v>24</v>
      </c>
      <c r="B30" s="20">
        <v>111</v>
      </c>
      <c r="C30" s="21">
        <v>109</v>
      </c>
      <c r="D30" s="4">
        <v>26</v>
      </c>
      <c r="E30" s="4">
        <v>83</v>
      </c>
      <c r="F30" s="21">
        <v>2</v>
      </c>
      <c r="G30" s="10">
        <v>0</v>
      </c>
      <c r="H30" s="10">
        <v>2</v>
      </c>
      <c r="I30" s="33">
        <f t="shared" si="0"/>
        <v>-1.0175567679266107E-2</v>
      </c>
      <c r="J30" s="33">
        <f t="shared" si="1"/>
        <v>3.2483542976118725E-2</v>
      </c>
      <c r="K30" s="16"/>
      <c r="L30" s="33">
        <f t="shared" si="2"/>
        <v>0</v>
      </c>
      <c r="M30" s="33">
        <f t="shared" si="3"/>
        <v>7.827359753281621E-4</v>
      </c>
    </row>
    <row r="31" spans="1:13" x14ac:dyDescent="0.2">
      <c r="A31" s="23"/>
      <c r="B31" s="20"/>
      <c r="C31" s="21"/>
      <c r="F31" s="21"/>
      <c r="G31" s="10"/>
      <c r="H31" s="10"/>
    </row>
    <row r="32" spans="1:13" x14ac:dyDescent="0.2">
      <c r="A32" s="4" t="s">
        <v>58</v>
      </c>
      <c r="B32" s="20"/>
      <c r="C32" s="21"/>
      <c r="F32" s="21"/>
      <c r="G32" s="10"/>
      <c r="H32" s="10"/>
    </row>
    <row r="33" spans="1:8" x14ac:dyDescent="0.2">
      <c r="A33" s="23"/>
      <c r="B33" s="20"/>
      <c r="C33" s="21"/>
      <c r="F33" s="21"/>
      <c r="G33" s="10"/>
      <c r="H33" s="10"/>
    </row>
    <row r="62" spans="1:6" x14ac:dyDescent="0.2">
      <c r="A62" s="15" t="s">
        <v>59</v>
      </c>
      <c r="B62" s="15"/>
    </row>
    <row r="63" spans="1:6" ht="12" thickBot="1" x14ac:dyDescent="0.25"/>
    <row r="64" spans="1:6" ht="34.5" thickBot="1" x14ac:dyDescent="0.25">
      <c r="A64" s="26"/>
      <c r="B64" s="27"/>
      <c r="C64" s="27"/>
      <c r="D64" s="27"/>
      <c r="E64" s="28" t="s">
        <v>60</v>
      </c>
      <c r="F64" s="29" t="s">
        <v>61</v>
      </c>
    </row>
    <row r="66" spans="1:14" x14ac:dyDescent="0.2">
      <c r="A66" s="4" t="s">
        <v>62</v>
      </c>
      <c r="E66" s="22">
        <v>21.502148610252277</v>
      </c>
      <c r="F66" s="22">
        <v>136.62818486367107</v>
      </c>
      <c r="N66" s="22"/>
    </row>
    <row r="67" spans="1:14" x14ac:dyDescent="0.2">
      <c r="A67" s="4" t="s">
        <v>63</v>
      </c>
      <c r="E67" s="22">
        <v>12.909273073099714</v>
      </c>
      <c r="F67" s="22">
        <v>101.89221407598878</v>
      </c>
      <c r="N67" s="22"/>
    </row>
    <row r="68" spans="1:14" x14ac:dyDescent="0.2">
      <c r="A68" s="4" t="s">
        <v>64</v>
      </c>
      <c r="E68" s="22">
        <v>18.734394201491895</v>
      </c>
      <c r="F68" s="22">
        <v>92.369386241429609</v>
      </c>
      <c r="N68" s="22"/>
    </row>
    <row r="69" spans="1:14" x14ac:dyDescent="0.2">
      <c r="A69" s="4" t="s">
        <v>65</v>
      </c>
      <c r="E69" s="22">
        <v>6.9315184295185395</v>
      </c>
      <c r="F69" s="22">
        <v>97.625738689215225</v>
      </c>
      <c r="N69" s="22"/>
    </row>
    <row r="70" spans="1:14" x14ac:dyDescent="0.2">
      <c r="A70" s="4" t="s">
        <v>66</v>
      </c>
      <c r="E70" s="22">
        <v>68.906808163947446</v>
      </c>
      <c r="F70" s="22">
        <v>110.30950645235313</v>
      </c>
      <c r="N70" s="22"/>
    </row>
    <row r="71" spans="1:14" x14ac:dyDescent="0.2">
      <c r="A71" s="4" t="s">
        <v>67</v>
      </c>
      <c r="E71" s="22">
        <v>86.122226264096028</v>
      </c>
      <c r="F71" s="22">
        <v>95.241783058290139</v>
      </c>
      <c r="N71" s="22"/>
    </row>
    <row r="73" spans="1:14" x14ac:dyDescent="0.2">
      <c r="A73" s="4" t="s">
        <v>68</v>
      </c>
    </row>
    <row r="74" spans="1:14" x14ac:dyDescent="0.2">
      <c r="A74" s="4" t="s">
        <v>69</v>
      </c>
    </row>
    <row r="76" spans="1:14" x14ac:dyDescent="0.2">
      <c r="A76" s="4" t="s">
        <v>70</v>
      </c>
    </row>
  </sheetData>
  <mergeCells count="4">
    <mergeCell ref="A5:A6"/>
    <mergeCell ref="B5:B6"/>
    <mergeCell ref="C5:E5"/>
    <mergeCell ref="F5:H5"/>
  </mergeCells>
  <hyperlinks>
    <hyperlink ref="G2" location="Port01!A1" display="Índice" xr:uid="{BC9FEE3A-4BDB-4D3A-B985-849B547A363A}"/>
  </hyperlinks>
  <pageMargins left="0.98425196850393704" right="0.75" top="0.59055118110236227" bottom="1" header="0" footer="0"/>
  <pageSetup paperSize="9" scale="85" orientation="portrait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7E5DA-E4D1-47A7-87BC-AE0F9907310D}">
  <sheetPr>
    <pageSetUpPr autoPageBreaks="0" fitToPage="1"/>
  </sheetPr>
  <dimension ref="A1:N76"/>
  <sheetViews>
    <sheetView showGridLines="0" workbookViewId="0"/>
  </sheetViews>
  <sheetFormatPr baseColWidth="10" defaultRowHeight="11.25" x14ac:dyDescent="0.2"/>
  <cols>
    <col min="1" max="2" width="11.42578125" style="4"/>
    <col min="3" max="3" width="12" style="4" customWidth="1"/>
    <col min="4" max="5" width="10.42578125" style="4" customWidth="1"/>
    <col min="6" max="6" width="12" style="4" customWidth="1"/>
    <col min="7" max="8" width="10.42578125" style="4" customWidth="1"/>
    <col min="9" max="13" width="0.42578125" style="4" customWidth="1"/>
    <col min="14" max="14" width="9.7109375" style="4" customWidth="1"/>
    <col min="15" max="16384" width="11.42578125" style="4"/>
  </cols>
  <sheetData>
    <row r="1" spans="1:13" ht="12" thickBot="1" x14ac:dyDescent="0.25">
      <c r="A1" s="15" t="s">
        <v>26</v>
      </c>
      <c r="B1" s="15"/>
      <c r="E1" s="15" t="s">
        <v>71</v>
      </c>
      <c r="F1" s="15" t="s">
        <v>83</v>
      </c>
      <c r="I1" s="16" t="str">
        <f>F1&amp;" "&amp;MM!$I$1</f>
        <v>12. USERA 01.01.22</v>
      </c>
    </row>
    <row r="2" spans="1:13" ht="12" thickBot="1" x14ac:dyDescent="0.25">
      <c r="A2" s="15" t="s">
        <v>28</v>
      </c>
      <c r="B2" s="15"/>
      <c r="G2" s="17" t="s">
        <v>29</v>
      </c>
    </row>
    <row r="3" spans="1:13" x14ac:dyDescent="0.2">
      <c r="A3" s="15" t="s">
        <v>30</v>
      </c>
      <c r="B3" s="15"/>
      <c r="I3" s="3" t="s">
        <v>0</v>
      </c>
    </row>
    <row r="4" spans="1:13" ht="12" thickBot="1" x14ac:dyDescent="0.25">
      <c r="A4" s="15"/>
      <c r="B4" s="15"/>
    </row>
    <row r="5" spans="1:13" ht="12" thickBot="1" x14ac:dyDescent="0.25">
      <c r="A5" s="37" t="s">
        <v>31</v>
      </c>
      <c r="B5" s="39" t="s">
        <v>32</v>
      </c>
      <c r="C5" s="41" t="s">
        <v>33</v>
      </c>
      <c r="D5" s="41"/>
      <c r="E5" s="41"/>
      <c r="F5" s="41" t="s">
        <v>34</v>
      </c>
      <c r="G5" s="41"/>
      <c r="H5" s="41"/>
    </row>
    <row r="6" spans="1:13" ht="18" customHeight="1" thickBot="1" x14ac:dyDescent="0.25">
      <c r="A6" s="38"/>
      <c r="B6" s="40"/>
      <c r="C6" s="18" t="s">
        <v>35</v>
      </c>
      <c r="D6" s="18" t="s">
        <v>36</v>
      </c>
      <c r="E6" s="18" t="s">
        <v>37</v>
      </c>
      <c r="F6" s="18" t="s">
        <v>35</v>
      </c>
      <c r="G6" s="18" t="s">
        <v>36</v>
      </c>
      <c r="H6" s="18" t="s">
        <v>37</v>
      </c>
      <c r="I6" s="16" t="s">
        <v>94</v>
      </c>
      <c r="J6" s="16" t="s">
        <v>96</v>
      </c>
      <c r="K6" s="16"/>
      <c r="L6" s="16" t="s">
        <v>95</v>
      </c>
      <c r="M6" s="16" t="s">
        <v>97</v>
      </c>
    </row>
    <row r="7" spans="1:13" x14ac:dyDescent="0.2">
      <c r="I7" s="16"/>
      <c r="J7" s="16"/>
      <c r="K7" s="16"/>
      <c r="L7" s="16"/>
      <c r="M7" s="16"/>
    </row>
    <row r="8" spans="1:13" x14ac:dyDescent="0.2">
      <c r="A8" s="19" t="s">
        <v>1</v>
      </c>
      <c r="B8" s="20">
        <v>140806</v>
      </c>
      <c r="C8" s="21">
        <v>107113</v>
      </c>
      <c r="D8" s="21">
        <v>49878</v>
      </c>
      <c r="E8" s="21">
        <v>57235</v>
      </c>
      <c r="F8" s="21">
        <v>33693</v>
      </c>
      <c r="G8" s="21">
        <v>16653</v>
      </c>
      <c r="H8" s="21">
        <v>17040</v>
      </c>
      <c r="I8" s="16"/>
      <c r="J8" s="16"/>
      <c r="K8" s="16"/>
      <c r="L8" s="16"/>
      <c r="M8" s="16"/>
    </row>
    <row r="9" spans="1:13" x14ac:dyDescent="0.2">
      <c r="A9" s="23"/>
      <c r="B9" s="23"/>
      <c r="C9" s="24"/>
      <c r="F9" s="24"/>
      <c r="G9" s="10"/>
      <c r="H9" s="10"/>
      <c r="I9" s="16"/>
      <c r="J9" s="16"/>
      <c r="K9" s="16"/>
      <c r="L9" s="16"/>
      <c r="M9" s="16"/>
    </row>
    <row r="10" spans="1:13" x14ac:dyDescent="0.2">
      <c r="A10" s="25" t="s">
        <v>38</v>
      </c>
      <c r="B10" s="20">
        <v>5607</v>
      </c>
      <c r="C10" s="21">
        <v>4114</v>
      </c>
      <c r="D10" s="10">
        <v>2123</v>
      </c>
      <c r="E10" s="10">
        <v>1991</v>
      </c>
      <c r="F10" s="21">
        <v>1493</v>
      </c>
      <c r="G10" s="10">
        <v>768</v>
      </c>
      <c r="H10" s="10">
        <v>725</v>
      </c>
      <c r="I10" s="33">
        <f>-D10/$B$8*100</f>
        <v>-1.5077482493643737</v>
      </c>
      <c r="J10" s="33">
        <f>E10/$B$8*100</f>
        <v>1.4140022442225473</v>
      </c>
      <c r="K10" s="16"/>
      <c r="L10" s="33">
        <f>-G10/$B$8*100</f>
        <v>-0.54543130264335327</v>
      </c>
      <c r="M10" s="33">
        <f>H10/$B$8*100</f>
        <v>0.51489283127139462</v>
      </c>
    </row>
    <row r="11" spans="1:13" x14ac:dyDescent="0.2">
      <c r="A11" s="25" t="s">
        <v>39</v>
      </c>
      <c r="B11" s="20">
        <v>6328</v>
      </c>
      <c r="C11" s="21">
        <v>4799</v>
      </c>
      <c r="D11" s="10">
        <v>2422</v>
      </c>
      <c r="E11" s="10">
        <v>2377</v>
      </c>
      <c r="F11" s="21">
        <v>1529</v>
      </c>
      <c r="G11" s="10">
        <v>793</v>
      </c>
      <c r="H11" s="10">
        <v>736</v>
      </c>
      <c r="I11" s="33">
        <f t="shared" ref="I11:I30" si="0">-D11/$B$8*100</f>
        <v>-1.7200971549507833</v>
      </c>
      <c r="J11" s="33">
        <f t="shared" ref="J11:J30" si="1">E11/$B$8*100</f>
        <v>1.6881382895615242</v>
      </c>
      <c r="K11" s="16"/>
      <c r="L11" s="33">
        <f t="shared" ref="L11:L30" si="2">-G11/$B$8*100</f>
        <v>-0.56318622785960826</v>
      </c>
      <c r="M11" s="33">
        <f t="shared" ref="M11:M30" si="3">H11/$B$8*100</f>
        <v>0.52270499836654682</v>
      </c>
    </row>
    <row r="12" spans="1:13" x14ac:dyDescent="0.2">
      <c r="A12" s="25" t="s">
        <v>40</v>
      </c>
      <c r="B12" s="20">
        <v>7183</v>
      </c>
      <c r="C12" s="21">
        <v>5843</v>
      </c>
      <c r="D12" s="10">
        <v>2952</v>
      </c>
      <c r="E12" s="10">
        <v>2891</v>
      </c>
      <c r="F12" s="21">
        <v>1340</v>
      </c>
      <c r="G12" s="10">
        <v>696</v>
      </c>
      <c r="H12" s="10">
        <v>644</v>
      </c>
      <c r="I12" s="33">
        <f t="shared" si="0"/>
        <v>-2.0965015695353895</v>
      </c>
      <c r="J12" s="33">
        <f t="shared" si="1"/>
        <v>2.0531795520077267</v>
      </c>
      <c r="K12" s="16"/>
      <c r="L12" s="33">
        <f t="shared" si="2"/>
        <v>-0.49429711802053888</v>
      </c>
      <c r="M12" s="33">
        <f t="shared" si="3"/>
        <v>0.45736687357072853</v>
      </c>
    </row>
    <row r="13" spans="1:13" x14ac:dyDescent="0.2">
      <c r="A13" s="25" t="s">
        <v>41</v>
      </c>
      <c r="B13" s="20">
        <v>7474</v>
      </c>
      <c r="C13" s="21">
        <v>6129</v>
      </c>
      <c r="D13" s="10">
        <v>3132</v>
      </c>
      <c r="E13" s="10">
        <v>2997</v>
      </c>
      <c r="F13" s="21">
        <v>1345</v>
      </c>
      <c r="G13" s="10">
        <v>703</v>
      </c>
      <c r="H13" s="10">
        <v>642</v>
      </c>
      <c r="I13" s="33">
        <f t="shared" si="0"/>
        <v>-2.2243370310924249</v>
      </c>
      <c r="J13" s="33">
        <f t="shared" si="1"/>
        <v>2.1284604349246483</v>
      </c>
      <c r="K13" s="16"/>
      <c r="L13" s="33">
        <f t="shared" si="2"/>
        <v>-0.49926849708109028</v>
      </c>
      <c r="M13" s="33">
        <f t="shared" si="3"/>
        <v>0.4559464795534281</v>
      </c>
    </row>
    <row r="14" spans="1:13" x14ac:dyDescent="0.2">
      <c r="A14" s="25" t="s">
        <v>42</v>
      </c>
      <c r="B14" s="20">
        <v>8393</v>
      </c>
      <c r="C14" s="21">
        <v>5778</v>
      </c>
      <c r="D14" s="10">
        <v>2923</v>
      </c>
      <c r="E14" s="10">
        <v>2855</v>
      </c>
      <c r="F14" s="21">
        <v>2615</v>
      </c>
      <c r="G14" s="10">
        <v>1334</v>
      </c>
      <c r="H14" s="10">
        <v>1281</v>
      </c>
      <c r="I14" s="33">
        <f t="shared" si="0"/>
        <v>-2.0759058562845332</v>
      </c>
      <c r="J14" s="33">
        <f t="shared" si="1"/>
        <v>2.0276124596963196</v>
      </c>
      <c r="K14" s="16"/>
      <c r="L14" s="33">
        <f t="shared" si="2"/>
        <v>-0.94740280953936629</v>
      </c>
      <c r="M14" s="33">
        <f t="shared" si="3"/>
        <v>0.9097623680809056</v>
      </c>
    </row>
    <row r="15" spans="1:13" x14ac:dyDescent="0.2">
      <c r="A15" s="25" t="s">
        <v>43</v>
      </c>
      <c r="B15" s="20">
        <v>9222</v>
      </c>
      <c r="C15" s="21">
        <v>5234</v>
      </c>
      <c r="D15" s="10">
        <v>2640</v>
      </c>
      <c r="E15" s="10">
        <v>2594</v>
      </c>
      <c r="F15" s="21">
        <v>3988</v>
      </c>
      <c r="G15" s="10">
        <v>1972</v>
      </c>
      <c r="H15" s="10">
        <v>2016</v>
      </c>
      <c r="I15" s="33">
        <f t="shared" si="0"/>
        <v>-1.8749201028365268</v>
      </c>
      <c r="J15" s="33">
        <f t="shared" si="1"/>
        <v>1.8422510404386176</v>
      </c>
      <c r="K15" s="16"/>
      <c r="L15" s="33">
        <f t="shared" si="2"/>
        <v>-1.4005085010581935</v>
      </c>
      <c r="M15" s="33">
        <f t="shared" si="3"/>
        <v>1.4317571694388025</v>
      </c>
    </row>
    <row r="16" spans="1:13" x14ac:dyDescent="0.2">
      <c r="A16" s="25" t="s">
        <v>44</v>
      </c>
      <c r="B16" s="20">
        <v>9389</v>
      </c>
      <c r="C16" s="21">
        <v>5264</v>
      </c>
      <c r="D16" s="10">
        <v>2594</v>
      </c>
      <c r="E16" s="10">
        <v>2670</v>
      </c>
      <c r="F16" s="21">
        <v>4125</v>
      </c>
      <c r="G16" s="10">
        <v>1979</v>
      </c>
      <c r="H16" s="10">
        <v>2146</v>
      </c>
      <c r="I16" s="33">
        <f t="shared" si="0"/>
        <v>-1.8422510404386176</v>
      </c>
      <c r="J16" s="33">
        <f t="shared" si="1"/>
        <v>1.8962260130960327</v>
      </c>
      <c r="K16" s="16"/>
      <c r="L16" s="33">
        <f t="shared" si="2"/>
        <v>-1.4054798801187449</v>
      </c>
      <c r="M16" s="33">
        <f t="shared" si="3"/>
        <v>1.5240827805633284</v>
      </c>
    </row>
    <row r="17" spans="1:13" x14ac:dyDescent="0.2">
      <c r="A17" s="25" t="s">
        <v>45</v>
      </c>
      <c r="B17" s="20">
        <v>9782</v>
      </c>
      <c r="C17" s="21">
        <v>5737</v>
      </c>
      <c r="D17" s="10">
        <v>2731</v>
      </c>
      <c r="E17" s="10">
        <v>3006</v>
      </c>
      <c r="F17" s="21">
        <v>4045</v>
      </c>
      <c r="G17" s="10">
        <v>2000</v>
      </c>
      <c r="H17" s="10">
        <v>2045</v>
      </c>
      <c r="I17" s="33">
        <f t="shared" si="0"/>
        <v>-1.939548030623695</v>
      </c>
      <c r="J17" s="33">
        <f t="shared" si="1"/>
        <v>2.1348522080025001</v>
      </c>
      <c r="K17" s="16"/>
      <c r="L17" s="33">
        <f t="shared" si="2"/>
        <v>-1.420394017300399</v>
      </c>
      <c r="M17" s="33">
        <f t="shared" si="3"/>
        <v>1.4523528826896581</v>
      </c>
    </row>
    <row r="18" spans="1:13" x14ac:dyDescent="0.2">
      <c r="A18" s="25" t="s">
        <v>46</v>
      </c>
      <c r="B18" s="20">
        <v>11157</v>
      </c>
      <c r="C18" s="21">
        <v>7518</v>
      </c>
      <c r="D18" s="10">
        <v>3548</v>
      </c>
      <c r="E18" s="10">
        <v>3970</v>
      </c>
      <c r="F18" s="21">
        <v>3639</v>
      </c>
      <c r="G18" s="10">
        <v>1822</v>
      </c>
      <c r="H18" s="10">
        <v>1817</v>
      </c>
      <c r="I18" s="33">
        <f t="shared" si="0"/>
        <v>-2.5197789866909082</v>
      </c>
      <c r="J18" s="33">
        <f t="shared" si="1"/>
        <v>2.8194821243412922</v>
      </c>
      <c r="K18" s="16"/>
      <c r="L18" s="33">
        <f t="shared" si="2"/>
        <v>-1.2939789497606637</v>
      </c>
      <c r="M18" s="33">
        <f t="shared" si="3"/>
        <v>1.2904279647174126</v>
      </c>
    </row>
    <row r="19" spans="1:13" x14ac:dyDescent="0.2">
      <c r="A19" s="25" t="s">
        <v>47</v>
      </c>
      <c r="B19" s="20">
        <v>12551</v>
      </c>
      <c r="C19" s="21">
        <v>9313</v>
      </c>
      <c r="D19" s="10">
        <v>4373</v>
      </c>
      <c r="E19" s="10">
        <v>4940</v>
      </c>
      <c r="F19" s="21">
        <v>3238</v>
      </c>
      <c r="G19" s="10">
        <v>1638</v>
      </c>
      <c r="H19" s="10">
        <v>1600</v>
      </c>
      <c r="I19" s="33">
        <f t="shared" si="0"/>
        <v>-3.1056915188273226</v>
      </c>
      <c r="J19" s="33">
        <f t="shared" si="1"/>
        <v>3.5083732227319855</v>
      </c>
      <c r="K19" s="16"/>
      <c r="L19" s="33">
        <f t="shared" si="2"/>
        <v>-1.1633027001690268</v>
      </c>
      <c r="M19" s="33">
        <f t="shared" si="3"/>
        <v>1.1363152138403194</v>
      </c>
    </row>
    <row r="20" spans="1:13" x14ac:dyDescent="0.2">
      <c r="A20" s="25" t="s">
        <v>48</v>
      </c>
      <c r="B20" s="20">
        <v>11786</v>
      </c>
      <c r="C20" s="21">
        <v>9190</v>
      </c>
      <c r="D20" s="10">
        <v>4405</v>
      </c>
      <c r="E20" s="10">
        <v>4785</v>
      </c>
      <c r="F20" s="21">
        <v>2596</v>
      </c>
      <c r="G20" s="10">
        <v>1261</v>
      </c>
      <c r="H20" s="10">
        <v>1335</v>
      </c>
      <c r="I20" s="33">
        <f t="shared" si="0"/>
        <v>-3.1284178231041295</v>
      </c>
      <c r="J20" s="33">
        <f t="shared" si="1"/>
        <v>3.3982926863912049</v>
      </c>
      <c r="K20" s="16"/>
      <c r="L20" s="33">
        <f t="shared" si="2"/>
        <v>-0.89555842790790163</v>
      </c>
      <c r="M20" s="33">
        <f t="shared" si="3"/>
        <v>0.94811300654801633</v>
      </c>
    </row>
    <row r="21" spans="1:13" x14ac:dyDescent="0.2">
      <c r="A21" s="25" t="s">
        <v>49</v>
      </c>
      <c r="B21" s="20">
        <v>10302</v>
      </c>
      <c r="C21" s="21">
        <v>8617</v>
      </c>
      <c r="D21" s="10">
        <v>4030</v>
      </c>
      <c r="E21" s="10">
        <v>4587</v>
      </c>
      <c r="F21" s="21">
        <v>1685</v>
      </c>
      <c r="G21" s="10">
        <v>808</v>
      </c>
      <c r="H21" s="10">
        <v>877</v>
      </c>
      <c r="I21" s="33">
        <f t="shared" si="0"/>
        <v>-2.862093944860304</v>
      </c>
      <c r="J21" s="33">
        <f t="shared" si="1"/>
        <v>3.2576736786784655</v>
      </c>
      <c r="K21" s="16"/>
      <c r="L21" s="33">
        <f t="shared" si="2"/>
        <v>-0.57383918298936132</v>
      </c>
      <c r="M21" s="33">
        <f t="shared" si="3"/>
        <v>0.622842776586225</v>
      </c>
    </row>
    <row r="22" spans="1:13" x14ac:dyDescent="0.2">
      <c r="A22" s="25" t="s">
        <v>50</v>
      </c>
      <c r="B22" s="20">
        <v>8129</v>
      </c>
      <c r="C22" s="21">
        <v>7186</v>
      </c>
      <c r="D22" s="10">
        <v>3350</v>
      </c>
      <c r="E22" s="10">
        <v>3836</v>
      </c>
      <c r="F22" s="21">
        <v>943</v>
      </c>
      <c r="G22" s="10">
        <v>438</v>
      </c>
      <c r="H22" s="10">
        <v>505</v>
      </c>
      <c r="I22" s="33">
        <f t="shared" si="0"/>
        <v>-2.3791599789781683</v>
      </c>
      <c r="J22" s="33">
        <f t="shared" si="1"/>
        <v>2.7243157251821652</v>
      </c>
      <c r="K22" s="16"/>
      <c r="L22" s="33">
        <f t="shared" si="2"/>
        <v>-0.31106628978878742</v>
      </c>
      <c r="M22" s="33">
        <f t="shared" si="3"/>
        <v>0.35864948936835078</v>
      </c>
    </row>
    <row r="23" spans="1:13" x14ac:dyDescent="0.2">
      <c r="A23" s="25" t="s">
        <v>51</v>
      </c>
      <c r="B23" s="20">
        <v>5873</v>
      </c>
      <c r="C23" s="21">
        <v>5324</v>
      </c>
      <c r="D23" s="10">
        <v>2392</v>
      </c>
      <c r="E23" s="10">
        <v>2932</v>
      </c>
      <c r="F23" s="21">
        <v>549</v>
      </c>
      <c r="G23" s="10">
        <v>233</v>
      </c>
      <c r="H23" s="10">
        <v>316</v>
      </c>
      <c r="I23" s="33">
        <f t="shared" si="0"/>
        <v>-1.6987912446912774</v>
      </c>
      <c r="J23" s="33">
        <f t="shared" si="1"/>
        <v>2.0822976293623849</v>
      </c>
      <c r="K23" s="16"/>
      <c r="L23" s="33">
        <f t="shared" si="2"/>
        <v>-0.1654759030154965</v>
      </c>
      <c r="M23" s="33">
        <f t="shared" si="3"/>
        <v>0.22442225473346306</v>
      </c>
    </row>
    <row r="24" spans="1:13" x14ac:dyDescent="0.2">
      <c r="A24" s="25" t="s">
        <v>52</v>
      </c>
      <c r="B24" s="20">
        <v>4679</v>
      </c>
      <c r="C24" s="21">
        <v>4406</v>
      </c>
      <c r="D24" s="10">
        <v>1852</v>
      </c>
      <c r="E24" s="10">
        <v>2554</v>
      </c>
      <c r="F24" s="21">
        <v>273</v>
      </c>
      <c r="G24" s="10">
        <v>109</v>
      </c>
      <c r="H24" s="10">
        <v>164</v>
      </c>
      <c r="I24" s="33">
        <f t="shared" si="0"/>
        <v>-1.3152848600201696</v>
      </c>
      <c r="J24" s="33">
        <f t="shared" si="1"/>
        <v>1.8138431600926097</v>
      </c>
      <c r="K24" s="16"/>
      <c r="L24" s="33">
        <f t="shared" si="2"/>
        <v>-7.7411473942871747E-2</v>
      </c>
      <c r="M24" s="33">
        <f t="shared" si="3"/>
        <v>0.11647230941863272</v>
      </c>
    </row>
    <row r="25" spans="1:13" x14ac:dyDescent="0.2">
      <c r="A25" s="23" t="s">
        <v>53</v>
      </c>
      <c r="B25" s="20">
        <v>4173</v>
      </c>
      <c r="C25" s="21">
        <v>4028</v>
      </c>
      <c r="D25" s="10">
        <v>1582</v>
      </c>
      <c r="E25" s="10">
        <v>2446</v>
      </c>
      <c r="F25" s="21">
        <v>145</v>
      </c>
      <c r="G25" s="10">
        <v>51</v>
      </c>
      <c r="H25" s="10">
        <v>94</v>
      </c>
      <c r="I25" s="33">
        <f t="shared" si="0"/>
        <v>-1.1235316676846159</v>
      </c>
      <c r="J25" s="33">
        <f t="shared" si="1"/>
        <v>1.737141883158388</v>
      </c>
      <c r="K25" s="16"/>
      <c r="L25" s="33">
        <f t="shared" si="2"/>
        <v>-3.6220047441160176E-2</v>
      </c>
      <c r="M25" s="33">
        <f t="shared" si="3"/>
        <v>6.6758518813118756E-2</v>
      </c>
    </row>
    <row r="26" spans="1:13" x14ac:dyDescent="0.2">
      <c r="A26" s="23" t="s">
        <v>54</v>
      </c>
      <c r="B26" s="20">
        <v>3366</v>
      </c>
      <c r="C26" s="21">
        <v>3278</v>
      </c>
      <c r="D26" s="10">
        <v>1152</v>
      </c>
      <c r="E26" s="10">
        <v>2126</v>
      </c>
      <c r="F26" s="21">
        <v>88</v>
      </c>
      <c r="G26" s="10">
        <v>34</v>
      </c>
      <c r="H26" s="10">
        <v>54</v>
      </c>
      <c r="I26" s="33">
        <f t="shared" si="0"/>
        <v>-0.8181469539650299</v>
      </c>
      <c r="J26" s="33">
        <f t="shared" si="1"/>
        <v>1.5098788403903243</v>
      </c>
      <c r="K26" s="16"/>
      <c r="L26" s="33">
        <f t="shared" si="2"/>
        <v>-2.4146698294106785E-2</v>
      </c>
      <c r="M26" s="33">
        <f t="shared" si="3"/>
        <v>3.835063846711078E-2</v>
      </c>
    </row>
    <row r="27" spans="1:13" x14ac:dyDescent="0.2">
      <c r="A27" s="23" t="s">
        <v>55</v>
      </c>
      <c r="B27" s="20">
        <v>3383</v>
      </c>
      <c r="C27" s="21">
        <v>3347</v>
      </c>
      <c r="D27" s="10">
        <v>1111</v>
      </c>
      <c r="E27" s="10">
        <v>2236</v>
      </c>
      <c r="F27" s="21">
        <v>36</v>
      </c>
      <c r="G27" s="10">
        <v>7</v>
      </c>
      <c r="H27" s="10">
        <v>29</v>
      </c>
      <c r="I27" s="33">
        <f t="shared" si="0"/>
        <v>-0.78902887661037169</v>
      </c>
      <c r="J27" s="33">
        <f t="shared" si="1"/>
        <v>1.5880005113418461</v>
      </c>
      <c r="K27" s="16"/>
      <c r="L27" s="33">
        <f t="shared" si="2"/>
        <v>-4.971379060551397E-3</v>
      </c>
      <c r="M27" s="33">
        <f t="shared" si="3"/>
        <v>2.0595713250855789E-2</v>
      </c>
    </row>
    <row r="28" spans="1:13" x14ac:dyDescent="0.2">
      <c r="A28" s="23" t="s">
        <v>56</v>
      </c>
      <c r="B28" s="20">
        <v>1599</v>
      </c>
      <c r="C28" s="21">
        <v>1580</v>
      </c>
      <c r="D28" s="10">
        <v>466</v>
      </c>
      <c r="E28" s="10">
        <v>1114</v>
      </c>
      <c r="F28" s="21">
        <v>19</v>
      </c>
      <c r="G28" s="10">
        <v>6</v>
      </c>
      <c r="H28" s="10">
        <v>13</v>
      </c>
      <c r="I28" s="33">
        <f t="shared" si="0"/>
        <v>-0.330951806030993</v>
      </c>
      <c r="J28" s="33">
        <f t="shared" si="1"/>
        <v>0.79115946763632228</v>
      </c>
      <c r="K28" s="16"/>
      <c r="L28" s="33">
        <f t="shared" si="2"/>
        <v>-4.2611820519011974E-3</v>
      </c>
      <c r="M28" s="33">
        <f t="shared" si="3"/>
        <v>9.2325611124525944E-3</v>
      </c>
    </row>
    <row r="29" spans="1:13" x14ac:dyDescent="0.2">
      <c r="A29" s="23" t="s">
        <v>57</v>
      </c>
      <c r="B29" s="20">
        <v>371</v>
      </c>
      <c r="C29" s="21">
        <v>370</v>
      </c>
      <c r="D29" s="10">
        <v>90</v>
      </c>
      <c r="E29" s="10">
        <v>280</v>
      </c>
      <c r="F29" s="21">
        <v>1</v>
      </c>
      <c r="G29" s="10">
        <v>1</v>
      </c>
      <c r="H29" s="10">
        <v>0</v>
      </c>
      <c r="I29" s="33">
        <f t="shared" si="0"/>
        <v>-6.3917730778517964E-2</v>
      </c>
      <c r="J29" s="33">
        <f t="shared" si="1"/>
        <v>0.19885516242205586</v>
      </c>
      <c r="K29" s="16"/>
      <c r="L29" s="33">
        <f t="shared" si="2"/>
        <v>-7.1019700865019957E-4</v>
      </c>
      <c r="M29" s="33">
        <f t="shared" si="3"/>
        <v>0</v>
      </c>
    </row>
    <row r="30" spans="1:13" x14ac:dyDescent="0.2">
      <c r="A30" s="23" t="s">
        <v>24</v>
      </c>
      <c r="B30" s="20">
        <v>59</v>
      </c>
      <c r="C30" s="21">
        <v>58</v>
      </c>
      <c r="D30" s="4">
        <v>10</v>
      </c>
      <c r="E30" s="4">
        <v>48</v>
      </c>
      <c r="F30" s="21">
        <v>1</v>
      </c>
      <c r="G30" s="10">
        <v>0</v>
      </c>
      <c r="H30" s="10">
        <v>1</v>
      </c>
      <c r="I30" s="33">
        <f t="shared" si="0"/>
        <v>-7.1019700865019957E-3</v>
      </c>
      <c r="J30" s="33">
        <f t="shared" si="1"/>
        <v>3.4089456415209579E-2</v>
      </c>
      <c r="K30" s="16"/>
      <c r="L30" s="33">
        <f t="shared" si="2"/>
        <v>0</v>
      </c>
      <c r="M30" s="33">
        <f t="shared" si="3"/>
        <v>7.1019700865019957E-4</v>
      </c>
    </row>
    <row r="31" spans="1:13" x14ac:dyDescent="0.2">
      <c r="A31" s="23"/>
      <c r="B31" s="20"/>
      <c r="C31" s="21"/>
      <c r="F31" s="21"/>
      <c r="G31" s="10"/>
      <c r="H31" s="10"/>
    </row>
    <row r="32" spans="1:13" x14ac:dyDescent="0.2">
      <c r="A32" s="4" t="s">
        <v>58</v>
      </c>
      <c r="B32" s="20"/>
      <c r="C32" s="21"/>
      <c r="F32" s="21"/>
      <c r="G32" s="10"/>
      <c r="H32" s="10"/>
    </row>
    <row r="33" spans="1:8" x14ac:dyDescent="0.2">
      <c r="A33" s="23"/>
      <c r="B33" s="20"/>
      <c r="C33" s="21"/>
      <c r="F33" s="21"/>
      <c r="G33" s="10"/>
      <c r="H33" s="10"/>
    </row>
    <row r="62" spans="1:6" x14ac:dyDescent="0.2">
      <c r="A62" s="15" t="s">
        <v>59</v>
      </c>
      <c r="B62" s="15"/>
    </row>
    <row r="63" spans="1:6" ht="12" thickBot="1" x14ac:dyDescent="0.25"/>
    <row r="64" spans="1:6" ht="34.5" thickBot="1" x14ac:dyDescent="0.25">
      <c r="A64" s="26"/>
      <c r="B64" s="27"/>
      <c r="C64" s="27"/>
      <c r="D64" s="27"/>
      <c r="E64" s="28" t="s">
        <v>60</v>
      </c>
      <c r="F64" s="29" t="s">
        <v>61</v>
      </c>
    </row>
    <row r="66" spans="1:14" x14ac:dyDescent="0.2">
      <c r="A66" s="4" t="s">
        <v>62</v>
      </c>
      <c r="E66" s="22">
        <v>23.928667812451174</v>
      </c>
      <c r="F66" s="22">
        <v>152.04668652797466</v>
      </c>
      <c r="N66" s="22"/>
    </row>
    <row r="67" spans="1:14" x14ac:dyDescent="0.2">
      <c r="A67" s="4" t="s">
        <v>63</v>
      </c>
      <c r="E67" s="22">
        <v>13.577546411374515</v>
      </c>
      <c r="F67" s="22">
        <v>107.16686042200659</v>
      </c>
      <c r="N67" s="22"/>
    </row>
    <row r="68" spans="1:14" x14ac:dyDescent="0.2">
      <c r="A68" s="4" t="s">
        <v>64</v>
      </c>
      <c r="E68" s="22">
        <v>16.691760294305642</v>
      </c>
      <c r="F68" s="22">
        <v>82.298239115268316</v>
      </c>
      <c r="N68" s="22"/>
    </row>
    <row r="69" spans="1:14" x14ac:dyDescent="0.2">
      <c r="A69" s="4" t="s">
        <v>65</v>
      </c>
      <c r="E69" s="22">
        <v>6.2341093419314522</v>
      </c>
      <c r="F69" s="22">
        <v>87.803204415294203</v>
      </c>
      <c r="N69" s="22"/>
    </row>
    <row r="70" spans="1:14" x14ac:dyDescent="0.2">
      <c r="A70" s="4" t="s">
        <v>66</v>
      </c>
      <c r="E70" s="22">
        <v>81.342807301195592</v>
      </c>
      <c r="F70" s="22">
        <v>130.21768336003746</v>
      </c>
      <c r="N70" s="22"/>
    </row>
    <row r="71" spans="1:14" x14ac:dyDescent="0.2">
      <c r="A71" s="4" t="s">
        <v>67</v>
      </c>
      <c r="E71" s="22">
        <v>88.606194690265482</v>
      </c>
      <c r="F71" s="22">
        <v>97.988781042798834</v>
      </c>
      <c r="N71" s="22"/>
    </row>
    <row r="73" spans="1:14" x14ac:dyDescent="0.2">
      <c r="A73" s="4" t="s">
        <v>68</v>
      </c>
    </row>
    <row r="74" spans="1:14" x14ac:dyDescent="0.2">
      <c r="A74" s="4" t="s">
        <v>69</v>
      </c>
    </row>
    <row r="76" spans="1:14" x14ac:dyDescent="0.2">
      <c r="A76" s="4" t="s">
        <v>70</v>
      </c>
    </row>
  </sheetData>
  <mergeCells count="4">
    <mergeCell ref="A5:A6"/>
    <mergeCell ref="B5:B6"/>
    <mergeCell ref="C5:E5"/>
    <mergeCell ref="F5:H5"/>
  </mergeCells>
  <hyperlinks>
    <hyperlink ref="G2" location="Port01!A1" display="Índice" xr:uid="{06020F25-7BDE-45CA-90FE-D1DD9CE763A7}"/>
  </hyperlinks>
  <pageMargins left="0.98425196850393704" right="0.75" top="0.59055118110236227" bottom="1" header="0" footer="0"/>
  <pageSetup paperSize="9" scale="85" orientation="portrait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3AE9F-4199-433A-B351-A85485E24657}">
  <sheetPr>
    <pageSetUpPr autoPageBreaks="0" fitToPage="1"/>
  </sheetPr>
  <dimension ref="A1:N76"/>
  <sheetViews>
    <sheetView showGridLines="0" workbookViewId="0"/>
  </sheetViews>
  <sheetFormatPr baseColWidth="10" defaultRowHeight="11.25" x14ac:dyDescent="0.2"/>
  <cols>
    <col min="1" max="2" width="11.42578125" style="4"/>
    <col min="3" max="3" width="12" style="4" customWidth="1"/>
    <col min="4" max="5" width="10.42578125" style="4" customWidth="1"/>
    <col min="6" max="6" width="12" style="4" customWidth="1"/>
    <col min="7" max="8" width="10.42578125" style="4" customWidth="1"/>
    <col min="9" max="13" width="0.42578125" style="4" customWidth="1"/>
    <col min="14" max="14" width="9.7109375" style="4" customWidth="1"/>
    <col min="15" max="16384" width="11.42578125" style="4"/>
  </cols>
  <sheetData>
    <row r="1" spans="1:13" ht="12" thickBot="1" x14ac:dyDescent="0.25">
      <c r="A1" s="15" t="s">
        <v>26</v>
      </c>
      <c r="B1" s="15"/>
      <c r="E1" s="15" t="s">
        <v>71</v>
      </c>
      <c r="F1" s="15" t="s">
        <v>84</v>
      </c>
      <c r="I1" s="16" t="str">
        <f>F1&amp;" "&amp;MM!$I$1</f>
        <v>13. PUENTE DE VALLECAS 01.01.22</v>
      </c>
    </row>
    <row r="2" spans="1:13" ht="12" thickBot="1" x14ac:dyDescent="0.25">
      <c r="A2" s="15" t="s">
        <v>28</v>
      </c>
      <c r="B2" s="15"/>
      <c r="G2" s="17" t="s">
        <v>29</v>
      </c>
    </row>
    <row r="3" spans="1:13" x14ac:dyDescent="0.2">
      <c r="A3" s="15" t="s">
        <v>30</v>
      </c>
      <c r="B3" s="15"/>
      <c r="I3" s="3" t="s">
        <v>0</v>
      </c>
    </row>
    <row r="4" spans="1:13" ht="12" thickBot="1" x14ac:dyDescent="0.25">
      <c r="A4" s="15"/>
      <c r="B4" s="15"/>
    </row>
    <row r="5" spans="1:13" ht="12" thickBot="1" x14ac:dyDescent="0.25">
      <c r="A5" s="37" t="s">
        <v>31</v>
      </c>
      <c r="B5" s="39" t="s">
        <v>32</v>
      </c>
      <c r="C5" s="41" t="s">
        <v>33</v>
      </c>
      <c r="D5" s="41"/>
      <c r="E5" s="41"/>
      <c r="F5" s="41" t="s">
        <v>34</v>
      </c>
      <c r="G5" s="41"/>
      <c r="H5" s="41"/>
    </row>
    <row r="6" spans="1:13" ht="18" customHeight="1" thickBot="1" x14ac:dyDescent="0.25">
      <c r="A6" s="38"/>
      <c r="B6" s="40"/>
      <c r="C6" s="18" t="s">
        <v>35</v>
      </c>
      <c r="D6" s="18" t="s">
        <v>36</v>
      </c>
      <c r="E6" s="18" t="s">
        <v>37</v>
      </c>
      <c r="F6" s="18" t="s">
        <v>35</v>
      </c>
      <c r="G6" s="18" t="s">
        <v>36</v>
      </c>
      <c r="H6" s="18" t="s">
        <v>37</v>
      </c>
      <c r="I6" s="16" t="s">
        <v>94</v>
      </c>
      <c r="J6" s="16" t="s">
        <v>96</v>
      </c>
      <c r="K6" s="16"/>
      <c r="L6" s="16" t="s">
        <v>95</v>
      </c>
      <c r="M6" s="16" t="s">
        <v>97</v>
      </c>
    </row>
    <row r="7" spans="1:13" x14ac:dyDescent="0.2">
      <c r="I7" s="16"/>
      <c r="J7" s="16"/>
      <c r="K7" s="16"/>
      <c r="L7" s="16"/>
      <c r="M7" s="16"/>
    </row>
    <row r="8" spans="1:13" x14ac:dyDescent="0.2">
      <c r="A8" s="19" t="s">
        <v>1</v>
      </c>
      <c r="B8" s="20">
        <v>235637</v>
      </c>
      <c r="C8" s="21">
        <v>187981</v>
      </c>
      <c r="D8" s="21">
        <v>88601</v>
      </c>
      <c r="E8" s="21">
        <v>99380</v>
      </c>
      <c r="F8" s="21">
        <v>47656</v>
      </c>
      <c r="G8" s="21">
        <v>23146</v>
      </c>
      <c r="H8" s="21">
        <v>24510</v>
      </c>
      <c r="I8" s="16"/>
      <c r="J8" s="16"/>
      <c r="K8" s="16"/>
      <c r="L8" s="16"/>
      <c r="M8" s="16"/>
    </row>
    <row r="9" spans="1:13" x14ac:dyDescent="0.2">
      <c r="A9" s="23"/>
      <c r="B9" s="23"/>
      <c r="C9" s="24"/>
      <c r="F9" s="24"/>
      <c r="G9" s="10"/>
      <c r="H9" s="10"/>
      <c r="I9" s="16"/>
      <c r="J9" s="16"/>
      <c r="K9" s="16"/>
      <c r="L9" s="16"/>
      <c r="M9" s="16"/>
    </row>
    <row r="10" spans="1:13" x14ac:dyDescent="0.2">
      <c r="A10" s="25" t="s">
        <v>38</v>
      </c>
      <c r="B10" s="20">
        <v>9320</v>
      </c>
      <c r="C10" s="21">
        <v>6955</v>
      </c>
      <c r="D10" s="10">
        <v>3529</v>
      </c>
      <c r="E10" s="10">
        <v>3426</v>
      </c>
      <c r="F10" s="21">
        <v>2365</v>
      </c>
      <c r="G10" s="10">
        <v>1214</v>
      </c>
      <c r="H10" s="10">
        <v>1151</v>
      </c>
      <c r="I10" s="33">
        <f>-D10/$B$8*100</f>
        <v>-1.4976425603788879</v>
      </c>
      <c r="J10" s="33">
        <f>E10/$B$8*100</f>
        <v>1.4539312586732984</v>
      </c>
      <c r="K10" s="16"/>
      <c r="L10" s="33">
        <f>-G10/$B$8*100</f>
        <v>-0.51519922592801648</v>
      </c>
      <c r="M10" s="33">
        <f>H10/$B$8*100</f>
        <v>0.48846318702071401</v>
      </c>
    </row>
    <row r="11" spans="1:13" x14ac:dyDescent="0.2">
      <c r="A11" s="25" t="s">
        <v>39</v>
      </c>
      <c r="B11" s="20">
        <v>9781</v>
      </c>
      <c r="C11" s="21">
        <v>7533</v>
      </c>
      <c r="D11" s="10">
        <v>3837</v>
      </c>
      <c r="E11" s="10">
        <v>3696</v>
      </c>
      <c r="F11" s="21">
        <v>2248</v>
      </c>
      <c r="G11" s="10">
        <v>1135</v>
      </c>
      <c r="H11" s="10">
        <v>1113</v>
      </c>
      <c r="I11" s="33">
        <f t="shared" ref="I11:I30" si="0">-D11/$B$8*100</f>
        <v>-1.6283520839256993</v>
      </c>
      <c r="J11" s="33">
        <f t="shared" ref="J11:J30" si="1">E11/$B$8*100</f>
        <v>1.5685142825617369</v>
      </c>
      <c r="K11" s="16"/>
      <c r="L11" s="33">
        <f t="shared" ref="L11:L30" si="2">-G11/$B$8*100</f>
        <v>-0.48167308190139918</v>
      </c>
      <c r="M11" s="33">
        <f t="shared" ref="M11:M30" si="3">H11/$B$8*100</f>
        <v>0.47233668736234119</v>
      </c>
    </row>
    <row r="12" spans="1:13" x14ac:dyDescent="0.2">
      <c r="A12" s="25" t="s">
        <v>40</v>
      </c>
      <c r="B12" s="20">
        <v>10448</v>
      </c>
      <c r="C12" s="21">
        <v>8593</v>
      </c>
      <c r="D12" s="10">
        <v>4502</v>
      </c>
      <c r="E12" s="10">
        <v>4091</v>
      </c>
      <c r="F12" s="21">
        <v>1855</v>
      </c>
      <c r="G12" s="10">
        <v>982</v>
      </c>
      <c r="H12" s="10">
        <v>873</v>
      </c>
      <c r="I12" s="33">
        <f t="shared" si="0"/>
        <v>-1.9105658279472237</v>
      </c>
      <c r="J12" s="33">
        <f t="shared" si="1"/>
        <v>1.7361450026948229</v>
      </c>
      <c r="K12" s="16"/>
      <c r="L12" s="33">
        <f t="shared" si="2"/>
        <v>-0.41674270169795069</v>
      </c>
      <c r="M12" s="33">
        <f t="shared" si="3"/>
        <v>0.37048511057261807</v>
      </c>
    </row>
    <row r="13" spans="1:13" x14ac:dyDescent="0.2">
      <c r="A13" s="25" t="s">
        <v>41</v>
      </c>
      <c r="B13" s="20">
        <v>11156</v>
      </c>
      <c r="C13" s="21">
        <v>9244</v>
      </c>
      <c r="D13" s="10">
        <v>4752</v>
      </c>
      <c r="E13" s="10">
        <v>4492</v>
      </c>
      <c r="F13" s="21">
        <v>1912</v>
      </c>
      <c r="G13" s="10">
        <v>982</v>
      </c>
      <c r="H13" s="10">
        <v>930</v>
      </c>
      <c r="I13" s="33">
        <f t="shared" si="0"/>
        <v>-2.0166612204365189</v>
      </c>
      <c r="J13" s="33">
        <f t="shared" si="1"/>
        <v>1.9063220122476521</v>
      </c>
      <c r="K13" s="16"/>
      <c r="L13" s="33">
        <f t="shared" si="2"/>
        <v>-0.41674270169795069</v>
      </c>
      <c r="M13" s="33">
        <f t="shared" si="3"/>
        <v>0.39467486006017732</v>
      </c>
    </row>
    <row r="14" spans="1:13" x14ac:dyDescent="0.2">
      <c r="A14" s="25" t="s">
        <v>42</v>
      </c>
      <c r="B14" s="20">
        <v>14064</v>
      </c>
      <c r="C14" s="21">
        <v>10266</v>
      </c>
      <c r="D14" s="10">
        <v>5272</v>
      </c>
      <c r="E14" s="10">
        <v>4994</v>
      </c>
      <c r="F14" s="21">
        <v>3798</v>
      </c>
      <c r="G14" s="10">
        <v>1846</v>
      </c>
      <c r="H14" s="10">
        <v>1952</v>
      </c>
      <c r="I14" s="33">
        <f t="shared" si="0"/>
        <v>-2.2373396368142524</v>
      </c>
      <c r="J14" s="33">
        <f t="shared" si="1"/>
        <v>2.1193615603661566</v>
      </c>
      <c r="K14" s="16"/>
      <c r="L14" s="33">
        <f t="shared" si="2"/>
        <v>-0.78340837814095421</v>
      </c>
      <c r="M14" s="33">
        <f t="shared" si="3"/>
        <v>0.82839282455641516</v>
      </c>
    </row>
    <row r="15" spans="1:13" x14ac:dyDescent="0.2">
      <c r="A15" s="25" t="s">
        <v>43</v>
      </c>
      <c r="B15" s="20">
        <v>16494</v>
      </c>
      <c r="C15" s="21">
        <v>10640</v>
      </c>
      <c r="D15" s="10">
        <v>5351</v>
      </c>
      <c r="E15" s="10">
        <v>5289</v>
      </c>
      <c r="F15" s="21">
        <v>5854</v>
      </c>
      <c r="G15" s="10">
        <v>2736</v>
      </c>
      <c r="H15" s="10">
        <v>3118</v>
      </c>
      <c r="I15" s="33">
        <f t="shared" si="0"/>
        <v>-2.2708657808408699</v>
      </c>
      <c r="J15" s="33">
        <f t="shared" si="1"/>
        <v>2.2445541235035242</v>
      </c>
      <c r="K15" s="16"/>
      <c r="L15" s="33">
        <f t="shared" si="2"/>
        <v>-1.1611079754028442</v>
      </c>
      <c r="M15" s="33">
        <f t="shared" si="3"/>
        <v>1.323221735126487</v>
      </c>
    </row>
    <row r="16" spans="1:13" x14ac:dyDescent="0.2">
      <c r="A16" s="25" t="s">
        <v>44</v>
      </c>
      <c r="B16" s="20">
        <v>16868</v>
      </c>
      <c r="C16" s="21">
        <v>10620</v>
      </c>
      <c r="D16" s="10">
        <v>5452</v>
      </c>
      <c r="E16" s="10">
        <v>5168</v>
      </c>
      <c r="F16" s="21">
        <v>6248</v>
      </c>
      <c r="G16" s="10">
        <v>3003</v>
      </c>
      <c r="H16" s="10">
        <v>3245</v>
      </c>
      <c r="I16" s="33">
        <f t="shared" si="0"/>
        <v>-2.313728319406545</v>
      </c>
      <c r="J16" s="33">
        <f t="shared" si="1"/>
        <v>2.1932039535387058</v>
      </c>
      <c r="K16" s="16"/>
      <c r="L16" s="33">
        <f t="shared" si="2"/>
        <v>-1.2744178545814113</v>
      </c>
      <c r="M16" s="33">
        <f t="shared" si="3"/>
        <v>1.3771181945110489</v>
      </c>
    </row>
    <row r="17" spans="1:13" x14ac:dyDescent="0.2">
      <c r="A17" s="25" t="s">
        <v>45</v>
      </c>
      <c r="B17" s="20">
        <v>16691</v>
      </c>
      <c r="C17" s="21">
        <v>10865</v>
      </c>
      <c r="D17" s="10">
        <v>5411</v>
      </c>
      <c r="E17" s="10">
        <v>5454</v>
      </c>
      <c r="F17" s="21">
        <v>5826</v>
      </c>
      <c r="G17" s="10">
        <v>2903</v>
      </c>
      <c r="H17" s="10">
        <v>2923</v>
      </c>
      <c r="I17" s="33">
        <f t="shared" si="0"/>
        <v>-2.2963286750383007</v>
      </c>
      <c r="J17" s="33">
        <f t="shared" si="1"/>
        <v>2.3145770825464593</v>
      </c>
      <c r="K17" s="16"/>
      <c r="L17" s="33">
        <f t="shared" si="2"/>
        <v>-1.2319796975856934</v>
      </c>
      <c r="M17" s="33">
        <f t="shared" si="3"/>
        <v>1.2404673289848369</v>
      </c>
    </row>
    <row r="18" spans="1:13" x14ac:dyDescent="0.2">
      <c r="A18" s="25" t="s">
        <v>46</v>
      </c>
      <c r="B18" s="20">
        <v>17693</v>
      </c>
      <c r="C18" s="21">
        <v>12437</v>
      </c>
      <c r="D18" s="10">
        <v>6110</v>
      </c>
      <c r="E18" s="10">
        <v>6327</v>
      </c>
      <c r="F18" s="21">
        <v>5256</v>
      </c>
      <c r="G18" s="10">
        <v>2645</v>
      </c>
      <c r="H18" s="10">
        <v>2611</v>
      </c>
      <c r="I18" s="33">
        <f t="shared" si="0"/>
        <v>-2.5929713924383693</v>
      </c>
      <c r="J18" s="33">
        <f t="shared" si="1"/>
        <v>2.685062193119077</v>
      </c>
      <c r="K18" s="16"/>
      <c r="L18" s="33">
        <f t="shared" si="2"/>
        <v>-1.1224892525367407</v>
      </c>
      <c r="M18" s="33">
        <f t="shared" si="3"/>
        <v>1.1080602791581966</v>
      </c>
    </row>
    <row r="19" spans="1:13" x14ac:dyDescent="0.2">
      <c r="A19" s="25" t="s">
        <v>47</v>
      </c>
      <c r="B19" s="20">
        <v>17928</v>
      </c>
      <c r="C19" s="21">
        <v>13754</v>
      </c>
      <c r="D19" s="10">
        <v>6706</v>
      </c>
      <c r="E19" s="10">
        <v>7048</v>
      </c>
      <c r="F19" s="21">
        <v>4174</v>
      </c>
      <c r="G19" s="10">
        <v>2073</v>
      </c>
      <c r="H19" s="10">
        <v>2101</v>
      </c>
      <c r="I19" s="33">
        <f t="shared" si="0"/>
        <v>-2.8459028081328483</v>
      </c>
      <c r="J19" s="33">
        <f t="shared" si="1"/>
        <v>2.9910413050582041</v>
      </c>
      <c r="K19" s="16"/>
      <c r="L19" s="33">
        <f t="shared" si="2"/>
        <v>-0.87974299452123395</v>
      </c>
      <c r="M19" s="33">
        <f t="shared" si="3"/>
        <v>0.89162567848003493</v>
      </c>
    </row>
    <row r="20" spans="1:13" x14ac:dyDescent="0.2">
      <c r="A20" s="25" t="s">
        <v>48</v>
      </c>
      <c r="B20" s="20">
        <v>18313</v>
      </c>
      <c r="C20" s="21">
        <v>15134</v>
      </c>
      <c r="D20" s="10">
        <v>7113</v>
      </c>
      <c r="E20" s="10">
        <v>8021</v>
      </c>
      <c r="F20" s="21">
        <v>3179</v>
      </c>
      <c r="G20" s="10">
        <v>1555</v>
      </c>
      <c r="H20" s="10">
        <v>1624</v>
      </c>
      <c r="I20" s="33">
        <f t="shared" si="0"/>
        <v>-3.0186261071054208</v>
      </c>
      <c r="J20" s="33">
        <f t="shared" si="1"/>
        <v>3.4039645726265402</v>
      </c>
      <c r="K20" s="16"/>
      <c r="L20" s="33">
        <f t="shared" si="2"/>
        <v>-0.65991334128341472</v>
      </c>
      <c r="M20" s="33">
        <f t="shared" si="3"/>
        <v>0.68919566961046008</v>
      </c>
    </row>
    <row r="21" spans="1:13" x14ac:dyDescent="0.2">
      <c r="A21" s="25" t="s">
        <v>49</v>
      </c>
      <c r="B21" s="20">
        <v>18915</v>
      </c>
      <c r="C21" s="21">
        <v>16858</v>
      </c>
      <c r="D21" s="10">
        <v>7726</v>
      </c>
      <c r="E21" s="10">
        <v>9132</v>
      </c>
      <c r="F21" s="21">
        <v>2057</v>
      </c>
      <c r="G21" s="10">
        <v>956</v>
      </c>
      <c r="H21" s="10">
        <v>1101</v>
      </c>
      <c r="I21" s="33">
        <f t="shared" si="0"/>
        <v>-3.2787720094891717</v>
      </c>
      <c r="J21" s="33">
        <f t="shared" si="1"/>
        <v>3.875452496848967</v>
      </c>
      <c r="K21" s="16"/>
      <c r="L21" s="33">
        <f t="shared" si="2"/>
        <v>-0.40570878087906392</v>
      </c>
      <c r="M21" s="33">
        <f t="shared" si="3"/>
        <v>0.46724410852285508</v>
      </c>
    </row>
    <row r="22" spans="1:13" x14ac:dyDescent="0.2">
      <c r="A22" s="25" t="s">
        <v>50</v>
      </c>
      <c r="B22" s="20">
        <v>16106</v>
      </c>
      <c r="C22" s="21">
        <v>14777</v>
      </c>
      <c r="D22" s="10">
        <v>6904</v>
      </c>
      <c r="E22" s="10">
        <v>7873</v>
      </c>
      <c r="F22" s="21">
        <v>1329</v>
      </c>
      <c r="G22" s="10">
        <v>555</v>
      </c>
      <c r="H22" s="10">
        <v>774</v>
      </c>
      <c r="I22" s="33">
        <f t="shared" si="0"/>
        <v>-2.9299303589843699</v>
      </c>
      <c r="J22" s="33">
        <f t="shared" si="1"/>
        <v>3.3411561002728773</v>
      </c>
      <c r="K22" s="16"/>
      <c r="L22" s="33">
        <f t="shared" si="2"/>
        <v>-0.23553177132623485</v>
      </c>
      <c r="M22" s="33">
        <f t="shared" si="3"/>
        <v>0.32847133514685722</v>
      </c>
    </row>
    <row r="23" spans="1:13" x14ac:dyDescent="0.2">
      <c r="A23" s="25" t="s">
        <v>51</v>
      </c>
      <c r="B23" s="20">
        <v>10887</v>
      </c>
      <c r="C23" s="21">
        <v>10121</v>
      </c>
      <c r="D23" s="10">
        <v>4609</v>
      </c>
      <c r="E23" s="10">
        <v>5512</v>
      </c>
      <c r="F23" s="21">
        <v>766</v>
      </c>
      <c r="G23" s="10">
        <v>302</v>
      </c>
      <c r="H23" s="10">
        <v>464</v>
      </c>
      <c r="I23" s="33">
        <f t="shared" si="0"/>
        <v>-1.9559746559326421</v>
      </c>
      <c r="J23" s="33">
        <f t="shared" si="1"/>
        <v>2.3391912136039759</v>
      </c>
      <c r="K23" s="16"/>
      <c r="L23" s="33">
        <f t="shared" si="2"/>
        <v>-0.12816323412706834</v>
      </c>
      <c r="M23" s="33">
        <f t="shared" si="3"/>
        <v>0.19691304846013147</v>
      </c>
    </row>
    <row r="24" spans="1:13" x14ac:dyDescent="0.2">
      <c r="A24" s="25" t="s">
        <v>52</v>
      </c>
      <c r="B24" s="20">
        <v>8460</v>
      </c>
      <c r="C24" s="21">
        <v>8056</v>
      </c>
      <c r="D24" s="10">
        <v>3499</v>
      </c>
      <c r="E24" s="10">
        <v>4557</v>
      </c>
      <c r="F24" s="21">
        <v>404</v>
      </c>
      <c r="G24" s="10">
        <v>127</v>
      </c>
      <c r="H24" s="10">
        <v>277</v>
      </c>
      <c r="I24" s="33">
        <f t="shared" si="0"/>
        <v>-1.4849111132801724</v>
      </c>
      <c r="J24" s="33">
        <f t="shared" si="1"/>
        <v>1.9339068142948688</v>
      </c>
      <c r="K24" s="16"/>
      <c r="L24" s="33">
        <f t="shared" si="2"/>
        <v>-5.3896459384561848E-2</v>
      </c>
      <c r="M24" s="33">
        <f t="shared" si="3"/>
        <v>0.11755369487813884</v>
      </c>
    </row>
    <row r="25" spans="1:13" x14ac:dyDescent="0.2">
      <c r="A25" s="23" t="s">
        <v>53</v>
      </c>
      <c r="B25" s="20">
        <v>7216</v>
      </c>
      <c r="C25" s="21">
        <v>7021</v>
      </c>
      <c r="D25" s="10">
        <v>2811</v>
      </c>
      <c r="E25" s="10">
        <v>4210</v>
      </c>
      <c r="F25" s="21">
        <v>195</v>
      </c>
      <c r="G25" s="10">
        <v>76</v>
      </c>
      <c r="H25" s="10">
        <v>119</v>
      </c>
      <c r="I25" s="33">
        <f t="shared" si="0"/>
        <v>-1.1929365931496327</v>
      </c>
      <c r="J25" s="33">
        <f t="shared" si="1"/>
        <v>1.7866464095197272</v>
      </c>
      <c r="K25" s="16"/>
      <c r="L25" s="33">
        <f t="shared" si="2"/>
        <v>-3.2252999316745669E-2</v>
      </c>
      <c r="M25" s="33">
        <f t="shared" si="3"/>
        <v>5.05014068249044E-2</v>
      </c>
    </row>
    <row r="26" spans="1:13" x14ac:dyDescent="0.2">
      <c r="A26" s="23" t="s">
        <v>54</v>
      </c>
      <c r="B26" s="20">
        <v>6237</v>
      </c>
      <c r="C26" s="21">
        <v>6128</v>
      </c>
      <c r="D26" s="10">
        <v>2204</v>
      </c>
      <c r="E26" s="10">
        <v>3924</v>
      </c>
      <c r="F26" s="21">
        <v>109</v>
      </c>
      <c r="G26" s="10">
        <v>35</v>
      </c>
      <c r="H26" s="10">
        <v>74</v>
      </c>
      <c r="I26" s="33">
        <f t="shared" si="0"/>
        <v>-0.9353369801856245</v>
      </c>
      <c r="J26" s="33">
        <f t="shared" si="1"/>
        <v>1.6652732805119739</v>
      </c>
      <c r="K26" s="16"/>
      <c r="L26" s="33">
        <f t="shared" si="2"/>
        <v>-1.4853354948501298E-2</v>
      </c>
      <c r="M26" s="33">
        <f t="shared" si="3"/>
        <v>3.1404236176831309E-2</v>
      </c>
    </row>
    <row r="27" spans="1:13" x14ac:dyDescent="0.2">
      <c r="A27" s="23" t="s">
        <v>55</v>
      </c>
      <c r="B27" s="20">
        <v>5727</v>
      </c>
      <c r="C27" s="21">
        <v>5667</v>
      </c>
      <c r="D27" s="10">
        <v>1888</v>
      </c>
      <c r="E27" s="10">
        <v>3779</v>
      </c>
      <c r="F27" s="21">
        <v>60</v>
      </c>
      <c r="G27" s="10">
        <v>18</v>
      </c>
      <c r="H27" s="10">
        <v>42</v>
      </c>
      <c r="I27" s="33">
        <f t="shared" si="0"/>
        <v>-0.80123240407915575</v>
      </c>
      <c r="J27" s="33">
        <f t="shared" si="1"/>
        <v>1.6037379528681828</v>
      </c>
      <c r="K27" s="16"/>
      <c r="L27" s="33">
        <f t="shared" si="2"/>
        <v>-7.6388682592292379E-3</v>
      </c>
      <c r="M27" s="33">
        <f t="shared" si="3"/>
        <v>1.7824025938201558E-2</v>
      </c>
    </row>
    <row r="28" spans="1:13" x14ac:dyDescent="0.2">
      <c r="A28" s="23" t="s">
        <v>56</v>
      </c>
      <c r="B28" s="20">
        <v>2660</v>
      </c>
      <c r="C28" s="21">
        <v>2643</v>
      </c>
      <c r="D28" s="10">
        <v>778</v>
      </c>
      <c r="E28" s="10">
        <v>1865</v>
      </c>
      <c r="F28" s="21">
        <v>17</v>
      </c>
      <c r="G28" s="10">
        <v>3</v>
      </c>
      <c r="H28" s="10">
        <v>14</v>
      </c>
      <c r="I28" s="33">
        <f t="shared" si="0"/>
        <v>-0.33016886142668594</v>
      </c>
      <c r="J28" s="33">
        <f t="shared" si="1"/>
        <v>0.79147162797014048</v>
      </c>
      <c r="K28" s="16"/>
      <c r="L28" s="33">
        <f t="shared" si="2"/>
        <v>-1.2731447098715397E-3</v>
      </c>
      <c r="M28" s="33">
        <f t="shared" si="3"/>
        <v>5.9413419794005183E-3</v>
      </c>
    </row>
    <row r="29" spans="1:13" x14ac:dyDescent="0.2">
      <c r="A29" s="23" t="s">
        <v>57</v>
      </c>
      <c r="B29" s="20">
        <v>612</v>
      </c>
      <c r="C29" s="21">
        <v>609</v>
      </c>
      <c r="D29" s="10">
        <v>142</v>
      </c>
      <c r="E29" s="10">
        <v>467</v>
      </c>
      <c r="F29" s="21">
        <v>3</v>
      </c>
      <c r="G29" s="10">
        <v>0</v>
      </c>
      <c r="H29" s="10">
        <v>3</v>
      </c>
      <c r="I29" s="33">
        <f t="shared" si="0"/>
        <v>-6.0262182933919543E-2</v>
      </c>
      <c r="J29" s="33">
        <f t="shared" si="1"/>
        <v>0.19818619317000302</v>
      </c>
      <c r="K29" s="16"/>
      <c r="L29" s="33">
        <f t="shared" si="2"/>
        <v>0</v>
      </c>
      <c r="M29" s="33">
        <f t="shared" si="3"/>
        <v>1.2731447098715397E-3</v>
      </c>
    </row>
    <row r="30" spans="1:13" x14ac:dyDescent="0.2">
      <c r="A30" s="23" t="s">
        <v>24</v>
      </c>
      <c r="B30" s="20">
        <v>61</v>
      </c>
      <c r="C30" s="21">
        <v>60</v>
      </c>
      <c r="D30" s="4">
        <v>5</v>
      </c>
      <c r="E30" s="4">
        <v>55</v>
      </c>
      <c r="F30" s="21">
        <v>1</v>
      </c>
      <c r="G30" s="10">
        <v>0</v>
      </c>
      <c r="H30" s="10">
        <v>1</v>
      </c>
      <c r="I30" s="33">
        <f t="shared" si="0"/>
        <v>-2.1219078497858993E-3</v>
      </c>
      <c r="J30" s="33">
        <f t="shared" si="1"/>
        <v>2.3340986347644893E-2</v>
      </c>
      <c r="K30" s="16"/>
      <c r="L30" s="33">
        <f t="shared" si="2"/>
        <v>0</v>
      </c>
      <c r="M30" s="33">
        <f t="shared" si="3"/>
        <v>4.2438156995717991E-4</v>
      </c>
    </row>
    <row r="31" spans="1:13" x14ac:dyDescent="0.2">
      <c r="A31" s="23"/>
      <c r="B31" s="20"/>
      <c r="C31" s="21"/>
      <c r="F31" s="21"/>
      <c r="G31" s="10"/>
      <c r="H31" s="10"/>
    </row>
    <row r="32" spans="1:13" x14ac:dyDescent="0.2">
      <c r="A32" s="4" t="s">
        <v>58</v>
      </c>
      <c r="B32" s="20"/>
      <c r="C32" s="21"/>
      <c r="F32" s="21"/>
      <c r="G32" s="10"/>
      <c r="H32" s="10"/>
    </row>
    <row r="33" spans="1:8" x14ac:dyDescent="0.2">
      <c r="A33" s="23"/>
      <c r="B33" s="20"/>
      <c r="C33" s="21"/>
      <c r="F33" s="21"/>
      <c r="G33" s="10"/>
      <c r="H33" s="10"/>
    </row>
    <row r="62" spans="1:6" x14ac:dyDescent="0.2">
      <c r="A62" s="15" t="s">
        <v>59</v>
      </c>
      <c r="B62" s="15"/>
    </row>
    <row r="63" spans="1:6" ht="12" thickBot="1" x14ac:dyDescent="0.25"/>
    <row r="64" spans="1:6" ht="34.5" thickBot="1" x14ac:dyDescent="0.25">
      <c r="A64" s="26"/>
      <c r="B64" s="27"/>
      <c r="C64" s="27"/>
      <c r="D64" s="27"/>
      <c r="E64" s="28" t="s">
        <v>60</v>
      </c>
      <c r="F64" s="29" t="s">
        <v>61</v>
      </c>
    </row>
    <row r="66" spans="1:14" x14ac:dyDescent="0.2">
      <c r="A66" s="4" t="s">
        <v>62</v>
      </c>
      <c r="E66" s="22">
        <v>20.224328097879365</v>
      </c>
      <c r="F66" s="22">
        <v>128.50870339455713</v>
      </c>
      <c r="N66" s="22"/>
    </row>
    <row r="67" spans="1:14" x14ac:dyDescent="0.2">
      <c r="A67" s="4" t="s">
        <v>63</v>
      </c>
      <c r="E67" s="22">
        <v>12.540051010664708</v>
      </c>
      <c r="F67" s="22">
        <v>98.977963737168395</v>
      </c>
      <c r="N67" s="22"/>
    </row>
    <row r="68" spans="1:14" x14ac:dyDescent="0.2">
      <c r="A68" s="4" t="s">
        <v>64</v>
      </c>
      <c r="E68" s="22">
        <v>17.764612518407549</v>
      </c>
      <c r="F68" s="22">
        <v>87.587905832121891</v>
      </c>
      <c r="N68" s="22"/>
    </row>
    <row r="69" spans="1:14" x14ac:dyDescent="0.2">
      <c r="A69" s="4" t="s">
        <v>65</v>
      </c>
      <c r="E69" s="22">
        <v>6.4917648756349813</v>
      </c>
      <c r="F69" s="22">
        <v>91.432107960879705</v>
      </c>
      <c r="N69" s="22"/>
    </row>
    <row r="70" spans="1:14" x14ac:dyDescent="0.2">
      <c r="A70" s="4" t="s">
        <v>66</v>
      </c>
      <c r="E70" s="22">
        <v>70.590062111801245</v>
      </c>
      <c r="F70" s="22">
        <v>113.0041445754824</v>
      </c>
      <c r="N70" s="22"/>
    </row>
    <row r="71" spans="1:14" x14ac:dyDescent="0.2">
      <c r="A71" s="4" t="s">
        <v>67</v>
      </c>
      <c r="E71" s="22">
        <v>95.286780492792147</v>
      </c>
      <c r="F71" s="22">
        <v>105.37677983599535</v>
      </c>
      <c r="N71" s="22"/>
    </row>
    <row r="73" spans="1:14" x14ac:dyDescent="0.2">
      <c r="A73" s="4" t="s">
        <v>68</v>
      </c>
    </row>
    <row r="74" spans="1:14" x14ac:dyDescent="0.2">
      <c r="A74" s="4" t="s">
        <v>69</v>
      </c>
    </row>
    <row r="76" spans="1:14" x14ac:dyDescent="0.2">
      <c r="A76" s="4" t="s">
        <v>70</v>
      </c>
    </row>
  </sheetData>
  <mergeCells count="4">
    <mergeCell ref="A5:A6"/>
    <mergeCell ref="B5:B6"/>
    <mergeCell ref="C5:E5"/>
    <mergeCell ref="F5:H5"/>
  </mergeCells>
  <hyperlinks>
    <hyperlink ref="G2" location="Port01!A1" display="Índice" xr:uid="{B3E531A6-BEA8-4D89-A69E-BEDA27C05C48}"/>
  </hyperlinks>
  <pageMargins left="0.98425196850393704" right="0.75" top="0.59055118110236227" bottom="1" header="0" footer="0"/>
  <pageSetup paperSize="9" scale="85" orientation="portrait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46AE6-23C6-4E93-985C-E879BFE47C18}">
  <sheetPr>
    <pageSetUpPr autoPageBreaks="0" fitToPage="1"/>
  </sheetPr>
  <dimension ref="A1:N76"/>
  <sheetViews>
    <sheetView showGridLines="0" workbookViewId="0"/>
  </sheetViews>
  <sheetFormatPr baseColWidth="10" defaultRowHeight="11.25" x14ac:dyDescent="0.2"/>
  <cols>
    <col min="1" max="2" width="11.42578125" style="4"/>
    <col min="3" max="3" width="12" style="4" customWidth="1"/>
    <col min="4" max="5" width="10.42578125" style="4" customWidth="1"/>
    <col min="6" max="6" width="12" style="4" customWidth="1"/>
    <col min="7" max="8" width="10.42578125" style="4" customWidth="1"/>
    <col min="9" max="13" width="0.42578125" style="4" customWidth="1"/>
    <col min="14" max="14" width="9.7109375" style="4" customWidth="1"/>
    <col min="15" max="16384" width="11.42578125" style="4"/>
  </cols>
  <sheetData>
    <row r="1" spans="1:13" ht="12" thickBot="1" x14ac:dyDescent="0.25">
      <c r="A1" s="15" t="s">
        <v>26</v>
      </c>
      <c r="B1" s="15"/>
      <c r="E1" s="15" t="s">
        <v>71</v>
      </c>
      <c r="F1" s="15" t="s">
        <v>85</v>
      </c>
      <c r="I1" s="16" t="str">
        <f>F1&amp;" "&amp;MM!$I$1</f>
        <v>14. MORATALAZ 01.01.22</v>
      </c>
    </row>
    <row r="2" spans="1:13" ht="12" thickBot="1" x14ac:dyDescent="0.25">
      <c r="A2" s="15" t="s">
        <v>28</v>
      </c>
      <c r="B2" s="15"/>
      <c r="G2" s="17" t="s">
        <v>29</v>
      </c>
    </row>
    <row r="3" spans="1:13" x14ac:dyDescent="0.2">
      <c r="A3" s="15" t="s">
        <v>30</v>
      </c>
      <c r="B3" s="15"/>
      <c r="I3" s="3" t="s">
        <v>0</v>
      </c>
    </row>
    <row r="4" spans="1:13" ht="12" thickBot="1" x14ac:dyDescent="0.25">
      <c r="A4" s="15"/>
      <c r="B4" s="15"/>
    </row>
    <row r="5" spans="1:13" ht="12" thickBot="1" x14ac:dyDescent="0.25">
      <c r="A5" s="37" t="s">
        <v>31</v>
      </c>
      <c r="B5" s="39" t="s">
        <v>32</v>
      </c>
      <c r="C5" s="41" t="s">
        <v>33</v>
      </c>
      <c r="D5" s="41"/>
      <c r="E5" s="41"/>
      <c r="F5" s="41" t="s">
        <v>34</v>
      </c>
      <c r="G5" s="41"/>
      <c r="H5" s="41"/>
    </row>
    <row r="6" spans="1:13" ht="18" customHeight="1" thickBot="1" x14ac:dyDescent="0.25">
      <c r="A6" s="38"/>
      <c r="B6" s="40"/>
      <c r="C6" s="18" t="s">
        <v>35</v>
      </c>
      <c r="D6" s="18" t="s">
        <v>36</v>
      </c>
      <c r="E6" s="18" t="s">
        <v>37</v>
      </c>
      <c r="F6" s="18" t="s">
        <v>35</v>
      </c>
      <c r="G6" s="18" t="s">
        <v>36</v>
      </c>
      <c r="H6" s="18" t="s">
        <v>37</v>
      </c>
      <c r="I6" s="16" t="s">
        <v>94</v>
      </c>
      <c r="J6" s="16" t="s">
        <v>96</v>
      </c>
      <c r="K6" s="16"/>
      <c r="L6" s="16" t="s">
        <v>95</v>
      </c>
      <c r="M6" s="16" t="s">
        <v>97</v>
      </c>
    </row>
    <row r="7" spans="1:13" x14ac:dyDescent="0.2">
      <c r="I7" s="16"/>
      <c r="J7" s="16"/>
      <c r="K7" s="16"/>
      <c r="L7" s="16"/>
      <c r="M7" s="16"/>
    </row>
    <row r="8" spans="1:13" x14ac:dyDescent="0.2">
      <c r="A8" s="19" t="s">
        <v>1</v>
      </c>
      <c r="B8" s="20">
        <v>92390</v>
      </c>
      <c r="C8" s="21">
        <v>82516</v>
      </c>
      <c r="D8" s="21">
        <v>37636</v>
      </c>
      <c r="E8" s="21">
        <v>44880</v>
      </c>
      <c r="F8" s="21">
        <v>9874</v>
      </c>
      <c r="G8" s="21">
        <v>4459</v>
      </c>
      <c r="H8" s="21">
        <v>5415</v>
      </c>
      <c r="I8" s="16"/>
      <c r="J8" s="16"/>
      <c r="K8" s="16"/>
      <c r="L8" s="16"/>
      <c r="M8" s="16"/>
    </row>
    <row r="9" spans="1:13" x14ac:dyDescent="0.2">
      <c r="A9" s="23"/>
      <c r="B9" s="23"/>
      <c r="C9" s="24"/>
      <c r="F9" s="24"/>
      <c r="G9" s="10"/>
      <c r="H9" s="10"/>
      <c r="I9" s="16"/>
      <c r="J9" s="16"/>
      <c r="K9" s="16"/>
      <c r="L9" s="16"/>
      <c r="M9" s="16"/>
    </row>
    <row r="10" spans="1:13" x14ac:dyDescent="0.2">
      <c r="A10" s="25" t="s">
        <v>38</v>
      </c>
      <c r="B10" s="20">
        <v>2856</v>
      </c>
      <c r="C10" s="21">
        <v>2507</v>
      </c>
      <c r="D10" s="10">
        <v>1256</v>
      </c>
      <c r="E10" s="10">
        <v>1251</v>
      </c>
      <c r="F10" s="21">
        <v>349</v>
      </c>
      <c r="G10" s="10">
        <v>184</v>
      </c>
      <c r="H10" s="10">
        <v>165</v>
      </c>
      <c r="I10" s="33">
        <f>-D10/$B$8*100</f>
        <v>-1.3594544864162788</v>
      </c>
      <c r="J10" s="33">
        <f>E10/$B$8*100</f>
        <v>1.3540426453079337</v>
      </c>
      <c r="K10" s="16"/>
      <c r="L10" s="33">
        <f>-G10/$B$8*100</f>
        <v>-0.19915575278709818</v>
      </c>
      <c r="M10" s="33">
        <f>H10/$B$8*100</f>
        <v>0.17859075657538695</v>
      </c>
    </row>
    <row r="11" spans="1:13" x14ac:dyDescent="0.2">
      <c r="A11" s="25" t="s">
        <v>39</v>
      </c>
      <c r="B11" s="20">
        <v>3126</v>
      </c>
      <c r="C11" s="21">
        <v>2724</v>
      </c>
      <c r="D11" s="10">
        <v>1372</v>
      </c>
      <c r="E11" s="10">
        <v>1352</v>
      </c>
      <c r="F11" s="21">
        <v>402</v>
      </c>
      <c r="G11" s="10">
        <v>178</v>
      </c>
      <c r="H11" s="10">
        <v>224</v>
      </c>
      <c r="I11" s="33">
        <f t="shared" ref="I11:I30" si="0">-D11/$B$8*100</f>
        <v>-1.4850092001298842</v>
      </c>
      <c r="J11" s="33">
        <f t="shared" ref="J11:J30" si="1">E11/$B$8*100</f>
        <v>1.4633618356965039</v>
      </c>
      <c r="K11" s="16"/>
      <c r="L11" s="33">
        <f t="shared" ref="L11:L30" si="2">-G11/$B$8*100</f>
        <v>-0.19266154345708408</v>
      </c>
      <c r="M11" s="33">
        <f t="shared" ref="M11:M30" si="3">H11/$B$8*100</f>
        <v>0.24245048165385863</v>
      </c>
    </row>
    <row r="12" spans="1:13" x14ac:dyDescent="0.2">
      <c r="A12" s="25" t="s">
        <v>40</v>
      </c>
      <c r="B12" s="20">
        <v>3546</v>
      </c>
      <c r="C12" s="21">
        <v>3169</v>
      </c>
      <c r="D12" s="10">
        <v>1674</v>
      </c>
      <c r="E12" s="10">
        <v>1495</v>
      </c>
      <c r="F12" s="21">
        <v>377</v>
      </c>
      <c r="G12" s="10">
        <v>203</v>
      </c>
      <c r="H12" s="10">
        <v>174</v>
      </c>
      <c r="I12" s="33">
        <f t="shared" si="0"/>
        <v>-1.8118844030739256</v>
      </c>
      <c r="J12" s="33">
        <f t="shared" si="1"/>
        <v>1.6181404913951727</v>
      </c>
      <c r="K12" s="16"/>
      <c r="L12" s="33">
        <f t="shared" si="2"/>
        <v>-0.21972074899880939</v>
      </c>
      <c r="M12" s="33">
        <f t="shared" si="3"/>
        <v>0.18833207057040807</v>
      </c>
    </row>
    <row r="13" spans="1:13" x14ac:dyDescent="0.2">
      <c r="A13" s="25" t="s">
        <v>41</v>
      </c>
      <c r="B13" s="20">
        <v>4110</v>
      </c>
      <c r="C13" s="21">
        <v>3730</v>
      </c>
      <c r="D13" s="10">
        <v>1849</v>
      </c>
      <c r="E13" s="10">
        <v>1881</v>
      </c>
      <c r="F13" s="21">
        <v>380</v>
      </c>
      <c r="G13" s="10">
        <v>202</v>
      </c>
      <c r="H13" s="10">
        <v>178</v>
      </c>
      <c r="I13" s="33">
        <f t="shared" si="0"/>
        <v>-2.0012988418660029</v>
      </c>
      <c r="J13" s="33">
        <f t="shared" si="1"/>
        <v>2.0359346249594115</v>
      </c>
      <c r="K13" s="16"/>
      <c r="L13" s="33">
        <f t="shared" si="2"/>
        <v>-0.21863838077714037</v>
      </c>
      <c r="M13" s="33">
        <f t="shared" si="3"/>
        <v>0.19266154345708408</v>
      </c>
    </row>
    <row r="14" spans="1:13" x14ac:dyDescent="0.2">
      <c r="A14" s="25" t="s">
        <v>42</v>
      </c>
      <c r="B14" s="20">
        <v>4965</v>
      </c>
      <c r="C14" s="21">
        <v>4166</v>
      </c>
      <c r="D14" s="10">
        <v>2103</v>
      </c>
      <c r="E14" s="10">
        <v>2063</v>
      </c>
      <c r="F14" s="21">
        <v>799</v>
      </c>
      <c r="G14" s="10">
        <v>395</v>
      </c>
      <c r="H14" s="10">
        <v>404</v>
      </c>
      <c r="I14" s="33">
        <f t="shared" si="0"/>
        <v>-2.276220370169932</v>
      </c>
      <c r="J14" s="33">
        <f t="shared" si="1"/>
        <v>2.2329256413031713</v>
      </c>
      <c r="K14" s="16"/>
      <c r="L14" s="33">
        <f t="shared" si="2"/>
        <v>-0.42753544755925971</v>
      </c>
      <c r="M14" s="33">
        <f t="shared" si="3"/>
        <v>0.43727676155428075</v>
      </c>
    </row>
    <row r="15" spans="1:13" x14ac:dyDescent="0.2">
      <c r="A15" s="25" t="s">
        <v>43</v>
      </c>
      <c r="B15" s="20">
        <v>5466</v>
      </c>
      <c r="C15" s="21">
        <v>4295</v>
      </c>
      <c r="D15" s="10">
        <v>2222</v>
      </c>
      <c r="E15" s="10">
        <v>2073</v>
      </c>
      <c r="F15" s="21">
        <v>1171</v>
      </c>
      <c r="G15" s="10">
        <v>527</v>
      </c>
      <c r="H15" s="10">
        <v>644</v>
      </c>
      <c r="I15" s="33">
        <f t="shared" si="0"/>
        <v>-2.4050221885485441</v>
      </c>
      <c r="J15" s="33">
        <f t="shared" si="1"/>
        <v>2.2437493235198613</v>
      </c>
      <c r="K15" s="16"/>
      <c r="L15" s="33">
        <f t="shared" si="2"/>
        <v>-0.57040805281956919</v>
      </c>
      <c r="M15" s="33">
        <f t="shared" si="3"/>
        <v>0.69704513475484364</v>
      </c>
    </row>
    <row r="16" spans="1:13" x14ac:dyDescent="0.2">
      <c r="A16" s="25" t="s">
        <v>44</v>
      </c>
      <c r="B16" s="20">
        <v>5067</v>
      </c>
      <c r="C16" s="21">
        <v>3829</v>
      </c>
      <c r="D16" s="10">
        <v>1970</v>
      </c>
      <c r="E16" s="10">
        <v>1859</v>
      </c>
      <c r="F16" s="21">
        <v>1238</v>
      </c>
      <c r="G16" s="10">
        <v>579</v>
      </c>
      <c r="H16" s="10">
        <v>659</v>
      </c>
      <c r="I16" s="33">
        <f t="shared" si="0"/>
        <v>-2.132265396687953</v>
      </c>
      <c r="J16" s="33">
        <f t="shared" si="1"/>
        <v>2.012122524082693</v>
      </c>
      <c r="K16" s="16"/>
      <c r="L16" s="33">
        <f t="shared" si="2"/>
        <v>-0.62669120034635784</v>
      </c>
      <c r="M16" s="33">
        <f t="shared" si="3"/>
        <v>0.71328065807987873</v>
      </c>
    </row>
    <row r="17" spans="1:13" x14ac:dyDescent="0.2">
      <c r="A17" s="25" t="s">
        <v>45</v>
      </c>
      <c r="B17" s="20">
        <v>5193</v>
      </c>
      <c r="C17" s="21">
        <v>4027</v>
      </c>
      <c r="D17" s="10">
        <v>2002</v>
      </c>
      <c r="E17" s="10">
        <v>2025</v>
      </c>
      <c r="F17" s="21">
        <v>1166</v>
      </c>
      <c r="G17" s="10">
        <v>529</v>
      </c>
      <c r="H17" s="10">
        <v>637</v>
      </c>
      <c r="I17" s="33">
        <f t="shared" si="0"/>
        <v>-2.1669011797813615</v>
      </c>
      <c r="J17" s="33">
        <f t="shared" si="1"/>
        <v>2.1917956488797485</v>
      </c>
      <c r="K17" s="16"/>
      <c r="L17" s="33">
        <f t="shared" si="2"/>
        <v>-0.57257278926290722</v>
      </c>
      <c r="M17" s="33">
        <f t="shared" si="3"/>
        <v>0.68946855720316058</v>
      </c>
    </row>
    <row r="18" spans="1:13" x14ac:dyDescent="0.2">
      <c r="A18" s="25" t="s">
        <v>46</v>
      </c>
      <c r="B18" s="20">
        <v>5670</v>
      </c>
      <c r="C18" s="21">
        <v>4668</v>
      </c>
      <c r="D18" s="10">
        <v>2263</v>
      </c>
      <c r="E18" s="10">
        <v>2405</v>
      </c>
      <c r="F18" s="21">
        <v>1002</v>
      </c>
      <c r="G18" s="10">
        <v>445</v>
      </c>
      <c r="H18" s="10">
        <v>557</v>
      </c>
      <c r="I18" s="33">
        <f t="shared" si="0"/>
        <v>-2.4493992856369737</v>
      </c>
      <c r="J18" s="33">
        <f t="shared" si="1"/>
        <v>2.6030955731139733</v>
      </c>
      <c r="K18" s="16"/>
      <c r="L18" s="33">
        <f t="shared" si="2"/>
        <v>-0.48165385864271026</v>
      </c>
      <c r="M18" s="33">
        <f t="shared" si="3"/>
        <v>0.60287909946963958</v>
      </c>
    </row>
    <row r="19" spans="1:13" x14ac:dyDescent="0.2">
      <c r="A19" s="25" t="s">
        <v>47</v>
      </c>
      <c r="B19" s="20">
        <v>6185</v>
      </c>
      <c r="C19" s="21">
        <v>5297</v>
      </c>
      <c r="D19" s="10">
        <v>2488</v>
      </c>
      <c r="E19" s="10">
        <v>2809</v>
      </c>
      <c r="F19" s="21">
        <v>888</v>
      </c>
      <c r="G19" s="10">
        <v>394</v>
      </c>
      <c r="H19" s="10">
        <v>494</v>
      </c>
      <c r="I19" s="33">
        <f t="shared" si="0"/>
        <v>-2.6929321355125011</v>
      </c>
      <c r="J19" s="33">
        <f t="shared" si="1"/>
        <v>3.0403723346682541</v>
      </c>
      <c r="K19" s="16"/>
      <c r="L19" s="33">
        <f t="shared" si="2"/>
        <v>-0.42645307933759063</v>
      </c>
      <c r="M19" s="33">
        <f t="shared" si="3"/>
        <v>0.5346899015044918</v>
      </c>
    </row>
    <row r="20" spans="1:13" x14ac:dyDescent="0.2">
      <c r="A20" s="25" t="s">
        <v>48</v>
      </c>
      <c r="B20" s="20">
        <v>7331</v>
      </c>
      <c r="C20" s="21">
        <v>6623</v>
      </c>
      <c r="D20" s="10">
        <v>3033</v>
      </c>
      <c r="E20" s="10">
        <v>3590</v>
      </c>
      <c r="F20" s="21">
        <v>708</v>
      </c>
      <c r="G20" s="10">
        <v>324</v>
      </c>
      <c r="H20" s="10">
        <v>384</v>
      </c>
      <c r="I20" s="33">
        <f t="shared" si="0"/>
        <v>-3.2828228163221125</v>
      </c>
      <c r="J20" s="33">
        <f t="shared" si="1"/>
        <v>3.8857019157917527</v>
      </c>
      <c r="K20" s="16"/>
      <c r="L20" s="33">
        <f t="shared" si="2"/>
        <v>-0.35068730382075985</v>
      </c>
      <c r="M20" s="33">
        <f t="shared" si="3"/>
        <v>0.41562939712090058</v>
      </c>
    </row>
    <row r="21" spans="1:13" x14ac:dyDescent="0.2">
      <c r="A21" s="25" t="s">
        <v>49</v>
      </c>
      <c r="B21" s="20">
        <v>7827</v>
      </c>
      <c r="C21" s="21">
        <v>7327</v>
      </c>
      <c r="D21" s="10">
        <v>3297</v>
      </c>
      <c r="E21" s="10">
        <v>4030</v>
      </c>
      <c r="F21" s="21">
        <v>500</v>
      </c>
      <c r="G21" s="10">
        <v>193</v>
      </c>
      <c r="H21" s="10">
        <v>307</v>
      </c>
      <c r="I21" s="33">
        <f t="shared" si="0"/>
        <v>-3.568568026842732</v>
      </c>
      <c r="J21" s="33">
        <f t="shared" si="1"/>
        <v>4.3619439333261179</v>
      </c>
      <c r="K21" s="16"/>
      <c r="L21" s="33">
        <f t="shared" si="2"/>
        <v>-0.20889706678211928</v>
      </c>
      <c r="M21" s="33">
        <f t="shared" si="3"/>
        <v>0.33228704405238663</v>
      </c>
    </row>
    <row r="22" spans="1:13" x14ac:dyDescent="0.2">
      <c r="A22" s="25" t="s">
        <v>50</v>
      </c>
      <c r="B22" s="20">
        <v>6678</v>
      </c>
      <c r="C22" s="21">
        <v>6298</v>
      </c>
      <c r="D22" s="10">
        <v>2912</v>
      </c>
      <c r="E22" s="10">
        <v>3386</v>
      </c>
      <c r="F22" s="21">
        <v>380</v>
      </c>
      <c r="G22" s="10">
        <v>130</v>
      </c>
      <c r="H22" s="10">
        <v>250</v>
      </c>
      <c r="I22" s="33">
        <f t="shared" si="0"/>
        <v>-3.1518562615001624</v>
      </c>
      <c r="J22" s="33">
        <f t="shared" si="1"/>
        <v>3.664898798571274</v>
      </c>
      <c r="K22" s="16"/>
      <c r="L22" s="33">
        <f t="shared" si="2"/>
        <v>-0.14070786881697153</v>
      </c>
      <c r="M22" s="33">
        <f t="shared" si="3"/>
        <v>0.27059205541725295</v>
      </c>
    </row>
    <row r="23" spans="1:13" x14ac:dyDescent="0.2">
      <c r="A23" s="25" t="s">
        <v>51</v>
      </c>
      <c r="B23" s="20">
        <v>5103</v>
      </c>
      <c r="C23" s="21">
        <v>4879</v>
      </c>
      <c r="D23" s="10">
        <v>2101</v>
      </c>
      <c r="E23" s="10">
        <v>2778</v>
      </c>
      <c r="F23" s="21">
        <v>224</v>
      </c>
      <c r="G23" s="10">
        <v>84</v>
      </c>
      <c r="H23" s="10">
        <v>140</v>
      </c>
      <c r="I23" s="33">
        <f t="shared" si="0"/>
        <v>-2.274055633726594</v>
      </c>
      <c r="J23" s="33">
        <f t="shared" si="1"/>
        <v>3.0068189197965145</v>
      </c>
      <c r="K23" s="16"/>
      <c r="L23" s="33">
        <f t="shared" si="2"/>
        <v>-9.0918930620197E-2</v>
      </c>
      <c r="M23" s="33">
        <f t="shared" si="3"/>
        <v>0.15153155103366164</v>
      </c>
    </row>
    <row r="24" spans="1:13" x14ac:dyDescent="0.2">
      <c r="A24" s="25" t="s">
        <v>52</v>
      </c>
      <c r="B24" s="20">
        <v>4529</v>
      </c>
      <c r="C24" s="21">
        <v>4404</v>
      </c>
      <c r="D24" s="10">
        <v>1795</v>
      </c>
      <c r="E24" s="10">
        <v>2609</v>
      </c>
      <c r="F24" s="21">
        <v>125</v>
      </c>
      <c r="G24" s="10">
        <v>39</v>
      </c>
      <c r="H24" s="10">
        <v>86</v>
      </c>
      <c r="I24" s="33">
        <f t="shared" si="0"/>
        <v>-1.9428509578958764</v>
      </c>
      <c r="J24" s="33">
        <f t="shared" si="1"/>
        <v>2.8238986903344516</v>
      </c>
      <c r="K24" s="16"/>
      <c r="L24" s="33">
        <f t="shared" si="2"/>
        <v>-4.2212360645091457E-2</v>
      </c>
      <c r="M24" s="33">
        <f t="shared" si="3"/>
        <v>9.3083667063535019E-2</v>
      </c>
    </row>
    <row r="25" spans="1:13" x14ac:dyDescent="0.2">
      <c r="A25" s="23" t="s">
        <v>53</v>
      </c>
      <c r="B25" s="20">
        <v>4845</v>
      </c>
      <c r="C25" s="21">
        <v>4763</v>
      </c>
      <c r="D25" s="10">
        <v>1826</v>
      </c>
      <c r="E25" s="10">
        <v>2937</v>
      </c>
      <c r="F25" s="21">
        <v>82</v>
      </c>
      <c r="G25" s="10">
        <v>25</v>
      </c>
      <c r="H25" s="10">
        <v>57</v>
      </c>
      <c r="I25" s="33">
        <f t="shared" si="0"/>
        <v>-1.9764043727676155</v>
      </c>
      <c r="J25" s="33">
        <f t="shared" si="1"/>
        <v>3.1789154670418873</v>
      </c>
      <c r="K25" s="16"/>
      <c r="L25" s="33">
        <f t="shared" si="2"/>
        <v>-2.7059205541725292E-2</v>
      </c>
      <c r="M25" s="33">
        <f t="shared" si="3"/>
        <v>6.1694988635133674E-2</v>
      </c>
    </row>
    <row r="26" spans="1:13" x14ac:dyDescent="0.2">
      <c r="A26" s="23" t="s">
        <v>54</v>
      </c>
      <c r="B26" s="20">
        <v>4323</v>
      </c>
      <c r="C26" s="21">
        <v>4279</v>
      </c>
      <c r="D26" s="10">
        <v>1550</v>
      </c>
      <c r="E26" s="10">
        <v>2729</v>
      </c>
      <c r="F26" s="21">
        <v>44</v>
      </c>
      <c r="G26" s="10">
        <v>16</v>
      </c>
      <c r="H26" s="10">
        <v>28</v>
      </c>
      <c r="I26" s="33">
        <f t="shared" si="0"/>
        <v>-1.6776707435869682</v>
      </c>
      <c r="J26" s="33">
        <f t="shared" si="1"/>
        <v>2.9537828769347332</v>
      </c>
      <c r="K26" s="16"/>
      <c r="L26" s="33">
        <f t="shared" si="2"/>
        <v>-1.7317891546704191E-2</v>
      </c>
      <c r="M26" s="33">
        <f t="shared" si="3"/>
        <v>3.0306310206732329E-2</v>
      </c>
    </row>
    <row r="27" spans="1:13" x14ac:dyDescent="0.2">
      <c r="A27" s="23" t="s">
        <v>55</v>
      </c>
      <c r="B27" s="20">
        <v>3662</v>
      </c>
      <c r="C27" s="21">
        <v>3637</v>
      </c>
      <c r="D27" s="10">
        <v>1350</v>
      </c>
      <c r="E27" s="10">
        <v>2287</v>
      </c>
      <c r="F27" s="21">
        <v>25</v>
      </c>
      <c r="G27" s="10">
        <v>6</v>
      </c>
      <c r="H27" s="10">
        <v>19</v>
      </c>
      <c r="I27" s="33">
        <f t="shared" si="0"/>
        <v>-1.461197099253166</v>
      </c>
      <c r="J27" s="33">
        <f t="shared" si="1"/>
        <v>2.4753761229570301</v>
      </c>
      <c r="K27" s="16"/>
      <c r="L27" s="33">
        <f t="shared" si="2"/>
        <v>-6.4942093300140715E-3</v>
      </c>
      <c r="M27" s="33">
        <f t="shared" si="3"/>
        <v>2.0564996211711224E-2</v>
      </c>
    </row>
    <row r="28" spans="1:13" x14ac:dyDescent="0.2">
      <c r="A28" s="23" t="s">
        <v>56</v>
      </c>
      <c r="B28" s="20">
        <v>1558</v>
      </c>
      <c r="C28" s="21">
        <v>1550</v>
      </c>
      <c r="D28" s="10">
        <v>492</v>
      </c>
      <c r="E28" s="10">
        <v>1058</v>
      </c>
      <c r="F28" s="21">
        <v>8</v>
      </c>
      <c r="G28" s="10">
        <v>5</v>
      </c>
      <c r="H28" s="10">
        <v>3</v>
      </c>
      <c r="I28" s="33">
        <f t="shared" si="0"/>
        <v>-0.53252516506115377</v>
      </c>
      <c r="J28" s="33">
        <f t="shared" si="1"/>
        <v>1.1451455785258144</v>
      </c>
      <c r="K28" s="16"/>
      <c r="L28" s="33">
        <f t="shared" si="2"/>
        <v>-5.4118411083450592E-3</v>
      </c>
      <c r="M28" s="33">
        <f t="shared" si="3"/>
        <v>3.2471046650070358E-3</v>
      </c>
    </row>
    <row r="29" spans="1:13" x14ac:dyDescent="0.2">
      <c r="A29" s="23" t="s">
        <v>57</v>
      </c>
      <c r="B29" s="20">
        <v>309</v>
      </c>
      <c r="C29" s="21">
        <v>303</v>
      </c>
      <c r="D29" s="10">
        <v>77</v>
      </c>
      <c r="E29" s="10">
        <v>226</v>
      </c>
      <c r="F29" s="21">
        <v>6</v>
      </c>
      <c r="G29" s="10">
        <v>1</v>
      </c>
      <c r="H29" s="10">
        <v>5</v>
      </c>
      <c r="I29" s="33">
        <f t="shared" si="0"/>
        <v>-8.3342353068513911E-2</v>
      </c>
      <c r="J29" s="33">
        <f t="shared" si="1"/>
        <v>0.24461521809719666</v>
      </c>
      <c r="K29" s="16"/>
      <c r="L29" s="33">
        <f t="shared" si="2"/>
        <v>-1.0823682216690119E-3</v>
      </c>
      <c r="M29" s="33">
        <f t="shared" si="3"/>
        <v>5.4118411083450592E-3</v>
      </c>
    </row>
    <row r="30" spans="1:13" x14ac:dyDescent="0.2">
      <c r="A30" s="23" t="s">
        <v>24</v>
      </c>
      <c r="B30" s="20">
        <v>41</v>
      </c>
      <c r="C30" s="21">
        <v>41</v>
      </c>
      <c r="D30" s="4">
        <v>4</v>
      </c>
      <c r="E30" s="4">
        <v>37</v>
      </c>
      <c r="F30" s="21">
        <v>0</v>
      </c>
      <c r="G30" s="10">
        <v>0</v>
      </c>
      <c r="H30" s="10">
        <v>0</v>
      </c>
      <c r="I30" s="33">
        <f t="shared" si="0"/>
        <v>-4.3294728866760477E-3</v>
      </c>
      <c r="J30" s="33">
        <f t="shared" si="1"/>
        <v>4.0047624201753437E-2</v>
      </c>
      <c r="K30" s="16"/>
      <c r="L30" s="33">
        <f t="shared" si="2"/>
        <v>0</v>
      </c>
      <c r="M30" s="33">
        <f t="shared" si="3"/>
        <v>0</v>
      </c>
    </row>
    <row r="31" spans="1:13" x14ac:dyDescent="0.2">
      <c r="A31" s="23"/>
      <c r="B31" s="20"/>
      <c r="C31" s="21"/>
      <c r="F31" s="21"/>
      <c r="G31" s="10"/>
      <c r="H31" s="10"/>
    </row>
    <row r="32" spans="1:13" x14ac:dyDescent="0.2">
      <c r="A32" s="4" t="s">
        <v>58</v>
      </c>
      <c r="B32" s="20"/>
      <c r="C32" s="21"/>
      <c r="F32" s="21"/>
      <c r="G32" s="10"/>
      <c r="H32" s="10"/>
    </row>
    <row r="33" spans="1:8" x14ac:dyDescent="0.2">
      <c r="A33" s="23"/>
      <c r="B33" s="20"/>
      <c r="C33" s="21"/>
      <c r="F33" s="21"/>
      <c r="G33" s="10"/>
      <c r="H33" s="10"/>
    </row>
    <row r="62" spans="1:6" x14ac:dyDescent="0.2">
      <c r="A62" s="15" t="s">
        <v>59</v>
      </c>
      <c r="B62" s="15"/>
    </row>
    <row r="63" spans="1:6" ht="12" thickBot="1" x14ac:dyDescent="0.25"/>
    <row r="64" spans="1:6" ht="34.5" thickBot="1" x14ac:dyDescent="0.25">
      <c r="A64" s="26"/>
      <c r="B64" s="27"/>
      <c r="C64" s="27"/>
      <c r="D64" s="27"/>
      <c r="E64" s="28" t="s">
        <v>60</v>
      </c>
      <c r="F64" s="29" t="s">
        <v>61</v>
      </c>
    </row>
    <row r="66" spans="1:14" x14ac:dyDescent="0.2">
      <c r="A66" s="4" t="s">
        <v>62</v>
      </c>
      <c r="E66" s="22">
        <v>10.687303820759823</v>
      </c>
      <c r="F66" s="22">
        <v>67.908884297300901</v>
      </c>
      <c r="N66" s="22"/>
    </row>
    <row r="67" spans="1:14" x14ac:dyDescent="0.2">
      <c r="A67" s="4" t="s">
        <v>63</v>
      </c>
      <c r="E67" s="22">
        <v>10.312804416062344</v>
      </c>
      <c r="F67" s="22">
        <v>81.398423391853683</v>
      </c>
      <c r="N67" s="22"/>
    </row>
    <row r="68" spans="1:14" x14ac:dyDescent="0.2">
      <c r="A68" s="4" t="s">
        <v>64</v>
      </c>
      <c r="E68" s="22">
        <v>26.377313562073816</v>
      </c>
      <c r="F68" s="22">
        <v>130.0525780669476</v>
      </c>
      <c r="N68" s="22"/>
    </row>
    <row r="69" spans="1:14" x14ac:dyDescent="0.2">
      <c r="A69" s="4" t="s">
        <v>65</v>
      </c>
      <c r="E69" s="22">
        <v>10.707868816971533</v>
      </c>
      <c r="F69" s="22">
        <v>150.81307417322552</v>
      </c>
      <c r="N69" s="22"/>
    </row>
    <row r="70" spans="1:14" x14ac:dyDescent="0.2">
      <c r="A70" s="4" t="s">
        <v>66</v>
      </c>
      <c r="E70" s="22">
        <v>39.097250718096021</v>
      </c>
      <c r="F70" s="22">
        <v>62.588857984769774</v>
      </c>
      <c r="N70" s="22"/>
    </row>
    <row r="71" spans="1:14" x14ac:dyDescent="0.2">
      <c r="A71" s="4" t="s">
        <v>67</v>
      </c>
      <c r="E71" s="22">
        <v>91.362763915547021</v>
      </c>
      <c r="F71" s="22">
        <v>101.03724576007561</v>
      </c>
      <c r="N71" s="22"/>
    </row>
    <row r="73" spans="1:14" x14ac:dyDescent="0.2">
      <c r="A73" s="4" t="s">
        <v>68</v>
      </c>
    </row>
    <row r="74" spans="1:14" x14ac:dyDescent="0.2">
      <c r="A74" s="4" t="s">
        <v>69</v>
      </c>
    </row>
    <row r="76" spans="1:14" x14ac:dyDescent="0.2">
      <c r="A76" s="4" t="s">
        <v>70</v>
      </c>
    </row>
  </sheetData>
  <mergeCells count="4">
    <mergeCell ref="A5:A6"/>
    <mergeCell ref="B5:B6"/>
    <mergeCell ref="C5:E5"/>
    <mergeCell ref="F5:H5"/>
  </mergeCells>
  <hyperlinks>
    <hyperlink ref="G2" location="Port01!A1" display="Índice" xr:uid="{57CFB8C9-5685-4D33-9A18-5F01BBD63DDD}"/>
  </hyperlinks>
  <pageMargins left="0.98425196850393704" right="0.75" top="0.59055118110236227" bottom="1" header="0" footer="0"/>
  <pageSetup paperSize="9" scale="85" orientation="portrait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C1326-81EB-437A-82F6-5D1EAE44E359}">
  <sheetPr>
    <pageSetUpPr autoPageBreaks="0" fitToPage="1"/>
  </sheetPr>
  <dimension ref="A1:N76"/>
  <sheetViews>
    <sheetView showGridLines="0" workbookViewId="0"/>
  </sheetViews>
  <sheetFormatPr baseColWidth="10" defaultRowHeight="11.25" x14ac:dyDescent="0.2"/>
  <cols>
    <col min="1" max="2" width="11.42578125" style="4"/>
    <col min="3" max="3" width="12" style="4" customWidth="1"/>
    <col min="4" max="5" width="10.42578125" style="4" customWidth="1"/>
    <col min="6" max="6" width="12" style="4" customWidth="1"/>
    <col min="7" max="8" width="10.42578125" style="4" customWidth="1"/>
    <col min="9" max="13" width="0.42578125" style="4" customWidth="1"/>
    <col min="14" max="14" width="9.7109375" style="4" customWidth="1"/>
    <col min="15" max="16384" width="11.42578125" style="4"/>
  </cols>
  <sheetData>
    <row r="1" spans="1:13" ht="12" thickBot="1" x14ac:dyDescent="0.25">
      <c r="A1" s="15" t="s">
        <v>26</v>
      </c>
      <c r="B1" s="15"/>
      <c r="E1" s="15" t="s">
        <v>71</v>
      </c>
      <c r="F1" s="15" t="s">
        <v>86</v>
      </c>
      <c r="I1" s="16" t="str">
        <f>F1&amp;" "&amp;MM!$I$1</f>
        <v>15. CIUDAD LINEAL 01.01.22</v>
      </c>
    </row>
    <row r="2" spans="1:13" ht="12" thickBot="1" x14ac:dyDescent="0.25">
      <c r="A2" s="15" t="s">
        <v>28</v>
      </c>
      <c r="B2" s="15"/>
      <c r="G2" s="17" t="s">
        <v>29</v>
      </c>
    </row>
    <row r="3" spans="1:13" x14ac:dyDescent="0.2">
      <c r="A3" s="15" t="s">
        <v>30</v>
      </c>
      <c r="B3" s="15"/>
      <c r="I3" s="3" t="s">
        <v>0</v>
      </c>
    </row>
    <row r="4" spans="1:13" ht="12" thickBot="1" x14ac:dyDescent="0.25">
      <c r="A4" s="15"/>
      <c r="B4" s="15"/>
    </row>
    <row r="5" spans="1:13" ht="12" thickBot="1" x14ac:dyDescent="0.25">
      <c r="A5" s="37" t="s">
        <v>31</v>
      </c>
      <c r="B5" s="39" t="s">
        <v>32</v>
      </c>
      <c r="C5" s="41" t="s">
        <v>33</v>
      </c>
      <c r="D5" s="41"/>
      <c r="E5" s="41"/>
      <c r="F5" s="41" t="s">
        <v>34</v>
      </c>
      <c r="G5" s="41"/>
      <c r="H5" s="41"/>
    </row>
    <row r="6" spans="1:13" ht="18" customHeight="1" thickBot="1" x14ac:dyDescent="0.25">
      <c r="A6" s="38"/>
      <c r="B6" s="40"/>
      <c r="C6" s="18" t="s">
        <v>35</v>
      </c>
      <c r="D6" s="18" t="s">
        <v>36</v>
      </c>
      <c r="E6" s="18" t="s">
        <v>37</v>
      </c>
      <c r="F6" s="18" t="s">
        <v>35</v>
      </c>
      <c r="G6" s="18" t="s">
        <v>36</v>
      </c>
      <c r="H6" s="18" t="s">
        <v>37</v>
      </c>
      <c r="I6" s="16" t="s">
        <v>94</v>
      </c>
      <c r="J6" s="16" t="s">
        <v>96</v>
      </c>
      <c r="K6" s="16"/>
      <c r="L6" s="16" t="s">
        <v>95</v>
      </c>
      <c r="M6" s="16" t="s">
        <v>97</v>
      </c>
    </row>
    <row r="7" spans="1:13" x14ac:dyDescent="0.2">
      <c r="I7" s="16"/>
      <c r="J7" s="16"/>
      <c r="K7" s="16"/>
      <c r="L7" s="16"/>
      <c r="M7" s="16"/>
    </row>
    <row r="8" spans="1:13" x14ac:dyDescent="0.2">
      <c r="A8" s="19" t="s">
        <v>1</v>
      </c>
      <c r="B8" s="20">
        <v>213903</v>
      </c>
      <c r="C8" s="21">
        <v>180541</v>
      </c>
      <c r="D8" s="21">
        <v>82088</v>
      </c>
      <c r="E8" s="21">
        <v>98453</v>
      </c>
      <c r="F8" s="21">
        <v>33362</v>
      </c>
      <c r="G8" s="21">
        <v>15268</v>
      </c>
      <c r="H8" s="21">
        <v>18094</v>
      </c>
      <c r="I8" s="16"/>
      <c r="J8" s="16"/>
      <c r="K8" s="16"/>
      <c r="L8" s="16"/>
      <c r="M8" s="16"/>
    </row>
    <row r="9" spans="1:13" x14ac:dyDescent="0.2">
      <c r="A9" s="23"/>
      <c r="B9" s="23"/>
      <c r="C9" s="24"/>
      <c r="F9" s="24"/>
      <c r="G9" s="10"/>
      <c r="H9" s="10"/>
      <c r="I9" s="16"/>
      <c r="J9" s="16"/>
      <c r="K9" s="16"/>
      <c r="L9" s="16"/>
      <c r="M9" s="16"/>
    </row>
    <row r="10" spans="1:13" x14ac:dyDescent="0.2">
      <c r="A10" s="25" t="s">
        <v>38</v>
      </c>
      <c r="B10" s="20">
        <v>7122</v>
      </c>
      <c r="C10" s="21">
        <v>5961</v>
      </c>
      <c r="D10" s="10">
        <v>3096</v>
      </c>
      <c r="E10" s="10">
        <v>2865</v>
      </c>
      <c r="F10" s="21">
        <v>1161</v>
      </c>
      <c r="G10" s="10">
        <v>606</v>
      </c>
      <c r="H10" s="10">
        <v>555</v>
      </c>
      <c r="I10" s="33">
        <f>-D10/$B$8*100</f>
        <v>-1.4473850296629782</v>
      </c>
      <c r="J10" s="33">
        <f>E10/$B$8*100</f>
        <v>1.3393921543877365</v>
      </c>
      <c r="K10" s="16"/>
      <c r="L10" s="33">
        <f>-G10/$B$8*100</f>
        <v>-0.28330598448829614</v>
      </c>
      <c r="M10" s="33">
        <f>H10/$B$8*100</f>
        <v>0.25946340163532067</v>
      </c>
    </row>
    <row r="11" spans="1:13" x14ac:dyDescent="0.2">
      <c r="A11" s="25" t="s">
        <v>39</v>
      </c>
      <c r="B11" s="20">
        <v>8112</v>
      </c>
      <c r="C11" s="21">
        <v>6829</v>
      </c>
      <c r="D11" s="10">
        <v>3453</v>
      </c>
      <c r="E11" s="10">
        <v>3376</v>
      </c>
      <c r="F11" s="21">
        <v>1283</v>
      </c>
      <c r="G11" s="10">
        <v>696</v>
      </c>
      <c r="H11" s="10">
        <v>587</v>
      </c>
      <c r="I11" s="33">
        <f t="shared" ref="I11:I30" si="0">-D11/$B$8*100</f>
        <v>-1.6142831096338059</v>
      </c>
      <c r="J11" s="33">
        <f t="shared" ref="J11:J30" si="1">E11/$B$8*100</f>
        <v>1.5782854845420586</v>
      </c>
      <c r="K11" s="16"/>
      <c r="L11" s="33">
        <f t="shared" ref="L11:L30" si="2">-G11/$B$8*100</f>
        <v>-0.32538113069942914</v>
      </c>
      <c r="M11" s="33">
        <f t="shared" ref="M11:M30" si="3">H11/$B$8*100</f>
        <v>0.27442345362150133</v>
      </c>
    </row>
    <row r="12" spans="1:13" x14ac:dyDescent="0.2">
      <c r="A12" s="25" t="s">
        <v>40</v>
      </c>
      <c r="B12" s="20">
        <v>8652</v>
      </c>
      <c r="C12" s="21">
        <v>7516</v>
      </c>
      <c r="D12" s="10">
        <v>3828</v>
      </c>
      <c r="E12" s="10">
        <v>3688</v>
      </c>
      <c r="F12" s="21">
        <v>1136</v>
      </c>
      <c r="G12" s="10">
        <v>568</v>
      </c>
      <c r="H12" s="10">
        <v>568</v>
      </c>
      <c r="I12" s="33">
        <f t="shared" si="0"/>
        <v>-1.7895962188468604</v>
      </c>
      <c r="J12" s="33">
        <f t="shared" si="1"/>
        <v>1.7241459914073201</v>
      </c>
      <c r="K12" s="16"/>
      <c r="L12" s="33">
        <f t="shared" si="2"/>
        <v>-0.26554092275470659</v>
      </c>
      <c r="M12" s="33">
        <f t="shared" si="3"/>
        <v>0.26554092275470659</v>
      </c>
    </row>
    <row r="13" spans="1:13" x14ac:dyDescent="0.2">
      <c r="A13" s="25" t="s">
        <v>41</v>
      </c>
      <c r="B13" s="20">
        <v>9440</v>
      </c>
      <c r="C13" s="21">
        <v>8263</v>
      </c>
      <c r="D13" s="10">
        <v>4198</v>
      </c>
      <c r="E13" s="10">
        <v>4065</v>
      </c>
      <c r="F13" s="21">
        <v>1177</v>
      </c>
      <c r="G13" s="10">
        <v>615</v>
      </c>
      <c r="H13" s="10">
        <v>562</v>
      </c>
      <c r="I13" s="33">
        <f t="shared" si="0"/>
        <v>-1.9625718199370743</v>
      </c>
      <c r="J13" s="33">
        <f t="shared" si="1"/>
        <v>1.9003941038695109</v>
      </c>
      <c r="K13" s="16"/>
      <c r="L13" s="33">
        <f t="shared" si="2"/>
        <v>-0.28751349910940943</v>
      </c>
      <c r="M13" s="33">
        <f t="shared" si="3"/>
        <v>0.26273591300729771</v>
      </c>
    </row>
    <row r="14" spans="1:13" x14ac:dyDescent="0.2">
      <c r="A14" s="25" t="s">
        <v>42</v>
      </c>
      <c r="B14" s="20">
        <v>10851</v>
      </c>
      <c r="C14" s="21">
        <v>8515</v>
      </c>
      <c r="D14" s="10">
        <v>4360</v>
      </c>
      <c r="E14" s="10">
        <v>4155</v>
      </c>
      <c r="F14" s="21">
        <v>2336</v>
      </c>
      <c r="G14" s="10">
        <v>1083</v>
      </c>
      <c r="H14" s="10">
        <v>1253</v>
      </c>
      <c r="I14" s="33">
        <f t="shared" si="0"/>
        <v>-2.0383070831171137</v>
      </c>
      <c r="J14" s="33">
        <f t="shared" si="1"/>
        <v>1.9424692500806442</v>
      </c>
      <c r="K14" s="16"/>
      <c r="L14" s="33">
        <f t="shared" si="2"/>
        <v>-0.50630425940730139</v>
      </c>
      <c r="M14" s="33">
        <f t="shared" si="3"/>
        <v>0.58577953558388618</v>
      </c>
    </row>
    <row r="15" spans="1:13" x14ac:dyDescent="0.2">
      <c r="A15" s="25" t="s">
        <v>43</v>
      </c>
      <c r="B15" s="20">
        <v>13585</v>
      </c>
      <c r="C15" s="21">
        <v>9308</v>
      </c>
      <c r="D15" s="10">
        <v>4670</v>
      </c>
      <c r="E15" s="10">
        <v>4638</v>
      </c>
      <c r="F15" s="21">
        <v>4277</v>
      </c>
      <c r="G15" s="10">
        <v>1871</v>
      </c>
      <c r="H15" s="10">
        <v>2406</v>
      </c>
      <c r="I15" s="33">
        <f t="shared" si="0"/>
        <v>-2.1832325867332392</v>
      </c>
      <c r="J15" s="33">
        <f t="shared" si="1"/>
        <v>2.1682725347470582</v>
      </c>
      <c r="K15" s="16"/>
      <c r="L15" s="33">
        <f t="shared" si="2"/>
        <v>-0.87469553956699997</v>
      </c>
      <c r="M15" s="33">
        <f t="shared" si="3"/>
        <v>1.1248089087109578</v>
      </c>
    </row>
    <row r="16" spans="1:13" x14ac:dyDescent="0.2">
      <c r="A16" s="25" t="s">
        <v>44</v>
      </c>
      <c r="B16" s="20">
        <v>14472</v>
      </c>
      <c r="C16" s="21">
        <v>9733</v>
      </c>
      <c r="D16" s="10">
        <v>4941</v>
      </c>
      <c r="E16" s="10">
        <v>4792</v>
      </c>
      <c r="F16" s="21">
        <v>4739</v>
      </c>
      <c r="G16" s="10">
        <v>2094</v>
      </c>
      <c r="H16" s="10">
        <v>2645</v>
      </c>
      <c r="I16" s="33">
        <f t="shared" si="0"/>
        <v>-2.3099255269912065</v>
      </c>
      <c r="J16" s="33">
        <f t="shared" si="1"/>
        <v>2.2402677849305528</v>
      </c>
      <c r="K16" s="16"/>
      <c r="L16" s="33">
        <f t="shared" si="2"/>
        <v>-0.97894840184569643</v>
      </c>
      <c r="M16" s="33">
        <f t="shared" si="3"/>
        <v>1.2365417969827446</v>
      </c>
    </row>
    <row r="17" spans="1:13" x14ac:dyDescent="0.2">
      <c r="A17" s="25" t="s">
        <v>45</v>
      </c>
      <c r="B17" s="20">
        <v>14233</v>
      </c>
      <c r="C17" s="21">
        <v>10032</v>
      </c>
      <c r="D17" s="10">
        <v>4916</v>
      </c>
      <c r="E17" s="10">
        <v>5116</v>
      </c>
      <c r="F17" s="21">
        <v>4201</v>
      </c>
      <c r="G17" s="10">
        <v>1891</v>
      </c>
      <c r="H17" s="10">
        <v>2310</v>
      </c>
      <c r="I17" s="33">
        <f t="shared" si="0"/>
        <v>-2.2982379863770026</v>
      </c>
      <c r="J17" s="33">
        <f t="shared" si="1"/>
        <v>2.3917383112906316</v>
      </c>
      <c r="K17" s="16"/>
      <c r="L17" s="33">
        <f t="shared" si="2"/>
        <v>-0.88404557205836298</v>
      </c>
      <c r="M17" s="33">
        <f t="shared" si="3"/>
        <v>1.0799287527524157</v>
      </c>
    </row>
    <row r="18" spans="1:13" x14ac:dyDescent="0.2">
      <c r="A18" s="25" t="s">
        <v>46</v>
      </c>
      <c r="B18" s="20">
        <v>15346</v>
      </c>
      <c r="C18" s="21">
        <v>11706</v>
      </c>
      <c r="D18" s="10">
        <v>5665</v>
      </c>
      <c r="E18" s="10">
        <v>6041</v>
      </c>
      <c r="F18" s="21">
        <v>3640</v>
      </c>
      <c r="G18" s="10">
        <v>1792</v>
      </c>
      <c r="H18" s="10">
        <v>1848</v>
      </c>
      <c r="I18" s="33">
        <f t="shared" si="0"/>
        <v>-2.6483967031785438</v>
      </c>
      <c r="J18" s="33">
        <f t="shared" si="1"/>
        <v>2.8241773140161661</v>
      </c>
      <c r="K18" s="16"/>
      <c r="L18" s="33">
        <f t="shared" si="2"/>
        <v>-0.83776291122611646</v>
      </c>
      <c r="M18" s="33">
        <f t="shared" si="3"/>
        <v>0.86394300220193276</v>
      </c>
    </row>
    <row r="19" spans="1:13" x14ac:dyDescent="0.2">
      <c r="A19" s="25" t="s">
        <v>47</v>
      </c>
      <c r="B19" s="20">
        <v>15898</v>
      </c>
      <c r="C19" s="21">
        <v>13092</v>
      </c>
      <c r="D19" s="10">
        <v>6217</v>
      </c>
      <c r="E19" s="10">
        <v>6875</v>
      </c>
      <c r="F19" s="21">
        <v>2806</v>
      </c>
      <c r="G19" s="10">
        <v>1310</v>
      </c>
      <c r="H19" s="10">
        <v>1496</v>
      </c>
      <c r="I19" s="33">
        <f t="shared" si="0"/>
        <v>-2.9064575999401598</v>
      </c>
      <c r="J19" s="33">
        <f t="shared" si="1"/>
        <v>3.2140736689059994</v>
      </c>
      <c r="K19" s="16"/>
      <c r="L19" s="33">
        <f t="shared" si="2"/>
        <v>-0.61242712818427048</v>
      </c>
      <c r="M19" s="33">
        <f t="shared" si="3"/>
        <v>0.69938243035394554</v>
      </c>
    </row>
    <row r="20" spans="1:13" x14ac:dyDescent="0.2">
      <c r="A20" s="25" t="s">
        <v>48</v>
      </c>
      <c r="B20" s="20">
        <v>16092</v>
      </c>
      <c r="C20" s="21">
        <v>13838</v>
      </c>
      <c r="D20" s="10">
        <v>6256</v>
      </c>
      <c r="E20" s="10">
        <v>7582</v>
      </c>
      <c r="F20" s="21">
        <v>2254</v>
      </c>
      <c r="G20" s="10">
        <v>1022</v>
      </c>
      <c r="H20" s="10">
        <v>1232</v>
      </c>
      <c r="I20" s="33">
        <f t="shared" si="0"/>
        <v>-2.9246901632983175</v>
      </c>
      <c r="J20" s="33">
        <f t="shared" si="1"/>
        <v>3.5445973174756782</v>
      </c>
      <c r="K20" s="16"/>
      <c r="L20" s="33">
        <f t="shared" si="2"/>
        <v>-0.47778666030864458</v>
      </c>
      <c r="M20" s="33">
        <f t="shared" si="3"/>
        <v>0.57596200146795506</v>
      </c>
    </row>
    <row r="21" spans="1:13" x14ac:dyDescent="0.2">
      <c r="A21" s="25" t="s">
        <v>49</v>
      </c>
      <c r="B21" s="20">
        <v>16411</v>
      </c>
      <c r="C21" s="21">
        <v>14740</v>
      </c>
      <c r="D21" s="10">
        <v>6539</v>
      </c>
      <c r="E21" s="10">
        <v>8201</v>
      </c>
      <c r="F21" s="21">
        <v>1671</v>
      </c>
      <c r="G21" s="10">
        <v>706</v>
      </c>
      <c r="H21" s="10">
        <v>965</v>
      </c>
      <c r="I21" s="33">
        <f t="shared" si="0"/>
        <v>-3.0569931230511025</v>
      </c>
      <c r="J21" s="33">
        <f t="shared" si="1"/>
        <v>3.8339808230833605</v>
      </c>
      <c r="K21" s="16"/>
      <c r="L21" s="33">
        <f t="shared" si="2"/>
        <v>-0.33005614694511065</v>
      </c>
      <c r="M21" s="33">
        <f t="shared" si="3"/>
        <v>0.45113906770826034</v>
      </c>
    </row>
    <row r="22" spans="1:13" x14ac:dyDescent="0.2">
      <c r="A22" s="25" t="s">
        <v>50</v>
      </c>
      <c r="B22" s="20">
        <v>14464</v>
      </c>
      <c r="C22" s="21">
        <v>13346</v>
      </c>
      <c r="D22" s="10">
        <v>5838</v>
      </c>
      <c r="E22" s="10">
        <v>7508</v>
      </c>
      <c r="F22" s="21">
        <v>1118</v>
      </c>
      <c r="G22" s="10">
        <v>460</v>
      </c>
      <c r="H22" s="10">
        <v>658</v>
      </c>
      <c r="I22" s="33">
        <f t="shared" si="0"/>
        <v>-2.7292744842288328</v>
      </c>
      <c r="J22" s="33">
        <f t="shared" si="1"/>
        <v>3.5100021972576356</v>
      </c>
      <c r="K22" s="16"/>
      <c r="L22" s="33">
        <f t="shared" si="2"/>
        <v>-0.21505074730134685</v>
      </c>
      <c r="M22" s="33">
        <f t="shared" si="3"/>
        <v>0.30761606896583965</v>
      </c>
    </row>
    <row r="23" spans="1:13" x14ac:dyDescent="0.2">
      <c r="A23" s="25" t="s">
        <v>51</v>
      </c>
      <c r="B23" s="20">
        <v>11247</v>
      </c>
      <c r="C23" s="21">
        <v>10582</v>
      </c>
      <c r="D23" s="10">
        <v>4439</v>
      </c>
      <c r="E23" s="10">
        <v>6143</v>
      </c>
      <c r="F23" s="21">
        <v>665</v>
      </c>
      <c r="G23" s="10">
        <v>236</v>
      </c>
      <c r="H23" s="10">
        <v>429</v>
      </c>
      <c r="I23" s="33">
        <f t="shared" si="0"/>
        <v>-2.0752397114579972</v>
      </c>
      <c r="J23" s="33">
        <f t="shared" si="1"/>
        <v>2.8718624797221168</v>
      </c>
      <c r="K23" s="16"/>
      <c r="L23" s="33">
        <f t="shared" si="2"/>
        <v>-0.11033038339808231</v>
      </c>
      <c r="M23" s="33">
        <f t="shared" si="3"/>
        <v>0.2005581969397344</v>
      </c>
    </row>
    <row r="24" spans="1:13" x14ac:dyDescent="0.2">
      <c r="A24" s="25" t="s">
        <v>52</v>
      </c>
      <c r="B24" s="20">
        <v>10035</v>
      </c>
      <c r="C24" s="21">
        <v>9615</v>
      </c>
      <c r="D24" s="10">
        <v>3982</v>
      </c>
      <c r="E24" s="10">
        <v>5633</v>
      </c>
      <c r="F24" s="21">
        <v>420</v>
      </c>
      <c r="G24" s="10">
        <v>168</v>
      </c>
      <c r="H24" s="10">
        <v>252</v>
      </c>
      <c r="I24" s="33">
        <f t="shared" si="0"/>
        <v>-1.8615914690303548</v>
      </c>
      <c r="J24" s="33">
        <f t="shared" si="1"/>
        <v>2.6334366511923628</v>
      </c>
      <c r="K24" s="16"/>
      <c r="L24" s="33">
        <f t="shared" si="2"/>
        <v>-7.8540272927448432E-2</v>
      </c>
      <c r="M24" s="33">
        <f t="shared" si="3"/>
        <v>0.11781040939117264</v>
      </c>
    </row>
    <row r="25" spans="1:13" x14ac:dyDescent="0.2">
      <c r="A25" s="23" t="s">
        <v>53</v>
      </c>
      <c r="B25" s="20">
        <v>9483</v>
      </c>
      <c r="C25" s="21">
        <v>9260</v>
      </c>
      <c r="D25" s="10">
        <v>3580</v>
      </c>
      <c r="E25" s="10">
        <v>5680</v>
      </c>
      <c r="F25" s="21">
        <v>223</v>
      </c>
      <c r="G25" s="10">
        <v>76</v>
      </c>
      <c r="H25" s="10">
        <v>147</v>
      </c>
      <c r="I25" s="33">
        <f t="shared" si="0"/>
        <v>-1.6736558159539605</v>
      </c>
      <c r="J25" s="33">
        <f t="shared" si="1"/>
        <v>2.6554092275470658</v>
      </c>
      <c r="K25" s="16"/>
      <c r="L25" s="33">
        <f t="shared" si="2"/>
        <v>-3.5530123467179049E-2</v>
      </c>
      <c r="M25" s="33">
        <f t="shared" si="3"/>
        <v>6.8722738811517373E-2</v>
      </c>
    </row>
    <row r="26" spans="1:13" x14ac:dyDescent="0.2">
      <c r="A26" s="23" t="s">
        <v>54</v>
      </c>
      <c r="B26" s="20">
        <v>7542</v>
      </c>
      <c r="C26" s="21">
        <v>7392</v>
      </c>
      <c r="D26" s="10">
        <v>2658</v>
      </c>
      <c r="E26" s="10">
        <v>4734</v>
      </c>
      <c r="F26" s="21">
        <v>150</v>
      </c>
      <c r="G26" s="10">
        <v>48</v>
      </c>
      <c r="H26" s="10">
        <v>102</v>
      </c>
      <c r="I26" s="33">
        <f t="shared" si="0"/>
        <v>-1.2426193181021303</v>
      </c>
      <c r="J26" s="33">
        <f t="shared" si="1"/>
        <v>2.2131526907056003</v>
      </c>
      <c r="K26" s="16"/>
      <c r="L26" s="33">
        <f t="shared" si="2"/>
        <v>-2.2440077979270976E-2</v>
      </c>
      <c r="M26" s="33">
        <f t="shared" si="3"/>
        <v>4.7685165705950827E-2</v>
      </c>
    </row>
    <row r="27" spans="1:13" x14ac:dyDescent="0.2">
      <c r="A27" s="23" t="s">
        <v>55</v>
      </c>
      <c r="B27" s="20">
        <v>6692</v>
      </c>
      <c r="C27" s="21">
        <v>6631</v>
      </c>
      <c r="D27" s="10">
        <v>2251</v>
      </c>
      <c r="E27" s="10">
        <v>4380</v>
      </c>
      <c r="F27" s="21">
        <v>61</v>
      </c>
      <c r="G27" s="10">
        <v>15</v>
      </c>
      <c r="H27" s="10">
        <v>46</v>
      </c>
      <c r="I27" s="33">
        <f t="shared" si="0"/>
        <v>-1.0523461569028951</v>
      </c>
      <c r="J27" s="33">
        <f t="shared" si="1"/>
        <v>2.0476571156084771</v>
      </c>
      <c r="K27" s="16"/>
      <c r="L27" s="33">
        <f t="shared" si="2"/>
        <v>-7.0125243685221807E-3</v>
      </c>
      <c r="M27" s="33">
        <f t="shared" si="3"/>
        <v>2.1505074730134688E-2</v>
      </c>
    </row>
    <row r="28" spans="1:13" x14ac:dyDescent="0.2">
      <c r="A28" s="23" t="s">
        <v>56</v>
      </c>
      <c r="B28" s="20">
        <v>3314</v>
      </c>
      <c r="C28" s="21">
        <v>3278</v>
      </c>
      <c r="D28" s="10">
        <v>972</v>
      </c>
      <c r="E28" s="10">
        <v>2306</v>
      </c>
      <c r="F28" s="21">
        <v>36</v>
      </c>
      <c r="G28" s="10">
        <v>10</v>
      </c>
      <c r="H28" s="10">
        <v>26</v>
      </c>
      <c r="I28" s="33">
        <f t="shared" si="0"/>
        <v>-0.45441157908023727</v>
      </c>
      <c r="J28" s="33">
        <f t="shared" si="1"/>
        <v>1.0780587462541431</v>
      </c>
      <c r="K28" s="16"/>
      <c r="L28" s="33">
        <f t="shared" si="2"/>
        <v>-4.6750162456814541E-3</v>
      </c>
      <c r="M28" s="33">
        <f t="shared" si="3"/>
        <v>1.215504223877178E-2</v>
      </c>
    </row>
    <row r="29" spans="1:13" x14ac:dyDescent="0.2">
      <c r="A29" s="23" t="s">
        <v>57</v>
      </c>
      <c r="B29" s="20">
        <v>793</v>
      </c>
      <c r="C29" s="21">
        <v>787</v>
      </c>
      <c r="D29" s="10">
        <v>210</v>
      </c>
      <c r="E29" s="10">
        <v>577</v>
      </c>
      <c r="F29" s="21">
        <v>6</v>
      </c>
      <c r="G29" s="10">
        <v>1</v>
      </c>
      <c r="H29" s="10">
        <v>5</v>
      </c>
      <c r="I29" s="33">
        <f t="shared" si="0"/>
        <v>-9.8175341159310522E-2</v>
      </c>
      <c r="J29" s="33">
        <f t="shared" si="1"/>
        <v>0.26974843737581988</v>
      </c>
      <c r="K29" s="16"/>
      <c r="L29" s="33">
        <f t="shared" si="2"/>
        <v>-4.6750162456814535E-4</v>
      </c>
      <c r="M29" s="33">
        <f t="shared" si="3"/>
        <v>2.337508122840727E-3</v>
      </c>
    </row>
    <row r="30" spans="1:13" x14ac:dyDescent="0.2">
      <c r="A30" s="23" t="s">
        <v>24</v>
      </c>
      <c r="B30" s="20">
        <v>119</v>
      </c>
      <c r="C30" s="21">
        <v>117</v>
      </c>
      <c r="D30" s="4">
        <v>19</v>
      </c>
      <c r="E30" s="4">
        <v>98</v>
      </c>
      <c r="F30" s="21">
        <v>2</v>
      </c>
      <c r="G30" s="10">
        <v>0</v>
      </c>
      <c r="H30" s="10">
        <v>2</v>
      </c>
      <c r="I30" s="33">
        <f t="shared" si="0"/>
        <v>-8.8825308667947623E-3</v>
      </c>
      <c r="J30" s="33">
        <f t="shared" si="1"/>
        <v>4.5815159207678244E-2</v>
      </c>
      <c r="K30" s="16"/>
      <c r="L30" s="33">
        <f t="shared" si="2"/>
        <v>0</v>
      </c>
      <c r="M30" s="33">
        <f t="shared" si="3"/>
        <v>9.3500324913629071E-4</v>
      </c>
    </row>
    <row r="31" spans="1:13" x14ac:dyDescent="0.2">
      <c r="A31" s="23"/>
      <c r="B31" s="20"/>
      <c r="C31" s="21"/>
      <c r="F31" s="21"/>
      <c r="G31" s="10"/>
      <c r="H31" s="10"/>
    </row>
    <row r="32" spans="1:13" x14ac:dyDescent="0.2">
      <c r="A32" s="4" t="s">
        <v>58</v>
      </c>
      <c r="B32" s="20"/>
      <c r="C32" s="21"/>
      <c r="F32" s="21"/>
      <c r="G32" s="10"/>
      <c r="H32" s="10"/>
    </row>
    <row r="33" spans="1:8" x14ac:dyDescent="0.2">
      <c r="A33" s="23"/>
      <c r="B33" s="20"/>
      <c r="C33" s="21"/>
      <c r="F33" s="21"/>
      <c r="G33" s="10"/>
      <c r="H33" s="10"/>
    </row>
    <row r="62" spans="1:6" x14ac:dyDescent="0.2">
      <c r="A62" s="15" t="s">
        <v>59</v>
      </c>
      <c r="B62" s="15"/>
    </row>
    <row r="63" spans="1:6" ht="12" thickBot="1" x14ac:dyDescent="0.25"/>
    <row r="64" spans="1:6" ht="34.5" thickBot="1" x14ac:dyDescent="0.25">
      <c r="A64" s="26"/>
      <c r="B64" s="27"/>
      <c r="C64" s="27"/>
      <c r="D64" s="27"/>
      <c r="E64" s="28" t="s">
        <v>60</v>
      </c>
      <c r="F64" s="29" t="s">
        <v>61</v>
      </c>
    </row>
    <row r="66" spans="1:14" x14ac:dyDescent="0.2">
      <c r="A66" s="4" t="s">
        <v>62</v>
      </c>
      <c r="E66" s="22">
        <v>15.596789198842465</v>
      </c>
      <c r="F66" s="22">
        <v>99.104560970391077</v>
      </c>
      <c r="N66" s="22"/>
    </row>
    <row r="67" spans="1:14" x14ac:dyDescent="0.2">
      <c r="A67" s="4" t="s">
        <v>63</v>
      </c>
      <c r="E67" s="22">
        <v>11.16674380443472</v>
      </c>
      <c r="F67" s="22">
        <v>88.138522115868426</v>
      </c>
      <c r="N67" s="22"/>
    </row>
    <row r="68" spans="1:14" x14ac:dyDescent="0.2">
      <c r="A68" s="4" t="s">
        <v>64</v>
      </c>
      <c r="E68" s="22">
        <v>23.012767469366956</v>
      </c>
      <c r="F68" s="22">
        <v>113.46378132114283</v>
      </c>
      <c r="N68" s="22"/>
    </row>
    <row r="69" spans="1:14" x14ac:dyDescent="0.2">
      <c r="A69" s="4" t="s">
        <v>65</v>
      </c>
      <c r="E69" s="22">
        <v>8.6300799895279638</v>
      </c>
      <c r="F69" s="22">
        <v>121.54882692610877</v>
      </c>
      <c r="N69" s="22"/>
    </row>
    <row r="70" spans="1:14" x14ac:dyDescent="0.2">
      <c r="A70" s="4" t="s">
        <v>66</v>
      </c>
      <c r="E70" s="22">
        <v>48.524123920771963</v>
      </c>
      <c r="F70" s="22">
        <v>77.679873779638157</v>
      </c>
      <c r="N70" s="22"/>
    </row>
    <row r="71" spans="1:14" x14ac:dyDescent="0.2">
      <c r="A71" s="4" t="s">
        <v>67</v>
      </c>
      <c r="E71" s="22">
        <v>87.795857988165679</v>
      </c>
      <c r="F71" s="22">
        <v>97.092637088636636</v>
      </c>
      <c r="N71" s="22"/>
    </row>
    <row r="73" spans="1:14" x14ac:dyDescent="0.2">
      <c r="A73" s="4" t="s">
        <v>68</v>
      </c>
    </row>
    <row r="74" spans="1:14" x14ac:dyDescent="0.2">
      <c r="A74" s="4" t="s">
        <v>69</v>
      </c>
    </row>
    <row r="76" spans="1:14" x14ac:dyDescent="0.2">
      <c r="A76" s="4" t="s">
        <v>70</v>
      </c>
    </row>
  </sheetData>
  <mergeCells count="4">
    <mergeCell ref="A5:A6"/>
    <mergeCell ref="B5:B6"/>
    <mergeCell ref="C5:E5"/>
    <mergeCell ref="F5:H5"/>
  </mergeCells>
  <hyperlinks>
    <hyperlink ref="G2" location="Port01!A1" display="Índice" xr:uid="{95BB4633-A57A-4FF5-A17F-5C9D431B4B48}"/>
  </hyperlinks>
  <pageMargins left="0.98425196850393704" right="0.75" top="0.59055118110236227" bottom="1" header="0" footer="0"/>
  <pageSetup paperSize="9" scale="85" orientation="portrait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2C7DD-2419-4B45-AA0B-55AEE1C6DD58}">
  <sheetPr>
    <pageSetUpPr autoPageBreaks="0" fitToPage="1"/>
  </sheetPr>
  <dimension ref="A1:N76"/>
  <sheetViews>
    <sheetView showGridLines="0" workbookViewId="0"/>
  </sheetViews>
  <sheetFormatPr baseColWidth="10" defaultRowHeight="11.25" x14ac:dyDescent="0.2"/>
  <cols>
    <col min="1" max="2" width="11.42578125" style="4"/>
    <col min="3" max="3" width="12" style="4" customWidth="1"/>
    <col min="4" max="5" width="10.42578125" style="4" customWidth="1"/>
    <col min="6" max="6" width="12" style="4" customWidth="1"/>
    <col min="7" max="8" width="10.42578125" style="4" customWidth="1"/>
    <col min="9" max="13" width="0.42578125" style="4" customWidth="1"/>
    <col min="14" max="14" width="9.7109375" style="4" customWidth="1"/>
    <col min="15" max="16384" width="11.42578125" style="4"/>
  </cols>
  <sheetData>
    <row r="1" spans="1:13" ht="12" thickBot="1" x14ac:dyDescent="0.25">
      <c r="A1" s="15" t="s">
        <v>26</v>
      </c>
      <c r="B1" s="15"/>
      <c r="E1" s="15" t="s">
        <v>71</v>
      </c>
      <c r="F1" s="15" t="s">
        <v>87</v>
      </c>
      <c r="I1" s="16" t="str">
        <f>F1&amp;" "&amp;MM!$I$1</f>
        <v>16. HORTALEZA 01.01.22</v>
      </c>
    </row>
    <row r="2" spans="1:13" ht="12" thickBot="1" x14ac:dyDescent="0.25">
      <c r="A2" s="15" t="s">
        <v>28</v>
      </c>
      <c r="B2" s="15"/>
      <c r="G2" s="17" t="s">
        <v>29</v>
      </c>
    </row>
    <row r="3" spans="1:13" x14ac:dyDescent="0.2">
      <c r="A3" s="15" t="s">
        <v>30</v>
      </c>
      <c r="B3" s="15"/>
      <c r="I3" s="3" t="s">
        <v>0</v>
      </c>
    </row>
    <row r="4" spans="1:13" ht="12" thickBot="1" x14ac:dyDescent="0.25">
      <c r="A4" s="15"/>
      <c r="B4" s="15"/>
    </row>
    <row r="5" spans="1:13" ht="12" thickBot="1" x14ac:dyDescent="0.25">
      <c r="A5" s="37" t="s">
        <v>31</v>
      </c>
      <c r="B5" s="39" t="s">
        <v>32</v>
      </c>
      <c r="C5" s="41" t="s">
        <v>33</v>
      </c>
      <c r="D5" s="41"/>
      <c r="E5" s="41"/>
      <c r="F5" s="41" t="s">
        <v>34</v>
      </c>
      <c r="G5" s="41"/>
      <c r="H5" s="41"/>
    </row>
    <row r="6" spans="1:13" ht="18" customHeight="1" thickBot="1" x14ac:dyDescent="0.25">
      <c r="A6" s="38"/>
      <c r="B6" s="40"/>
      <c r="C6" s="18" t="s">
        <v>35</v>
      </c>
      <c r="D6" s="18" t="s">
        <v>36</v>
      </c>
      <c r="E6" s="18" t="s">
        <v>37</v>
      </c>
      <c r="F6" s="18" t="s">
        <v>35</v>
      </c>
      <c r="G6" s="18" t="s">
        <v>36</v>
      </c>
      <c r="H6" s="18" t="s">
        <v>37</v>
      </c>
      <c r="I6" s="16" t="s">
        <v>94</v>
      </c>
      <c r="J6" s="16" t="s">
        <v>96</v>
      </c>
      <c r="K6" s="16"/>
      <c r="L6" s="16" t="s">
        <v>95</v>
      </c>
      <c r="M6" s="16" t="s">
        <v>97</v>
      </c>
    </row>
    <row r="7" spans="1:13" x14ac:dyDescent="0.2">
      <c r="I7" s="16"/>
      <c r="J7" s="16"/>
      <c r="K7" s="16"/>
      <c r="L7" s="16"/>
      <c r="M7" s="16"/>
    </row>
    <row r="8" spans="1:13" x14ac:dyDescent="0.2">
      <c r="A8" s="19" t="s">
        <v>1</v>
      </c>
      <c r="B8" s="20">
        <v>195015</v>
      </c>
      <c r="C8" s="21">
        <v>172954</v>
      </c>
      <c r="D8" s="21">
        <v>82650</v>
      </c>
      <c r="E8" s="21">
        <v>90304</v>
      </c>
      <c r="F8" s="21">
        <v>22061</v>
      </c>
      <c r="G8" s="21">
        <v>9881</v>
      </c>
      <c r="H8" s="21">
        <v>12180</v>
      </c>
      <c r="I8" s="16"/>
      <c r="J8" s="16"/>
      <c r="K8" s="16"/>
      <c r="L8" s="16"/>
      <c r="M8" s="16"/>
    </row>
    <row r="9" spans="1:13" x14ac:dyDescent="0.2">
      <c r="A9" s="23"/>
      <c r="B9" s="23"/>
      <c r="C9" s="24"/>
      <c r="F9" s="24"/>
      <c r="G9" s="10"/>
      <c r="H9" s="10"/>
      <c r="I9" s="16"/>
      <c r="J9" s="16"/>
      <c r="K9" s="16"/>
      <c r="L9" s="16"/>
      <c r="M9" s="16"/>
    </row>
    <row r="10" spans="1:13" x14ac:dyDescent="0.2">
      <c r="A10" s="25" t="s">
        <v>38</v>
      </c>
      <c r="B10" s="20">
        <v>9557</v>
      </c>
      <c r="C10" s="21">
        <v>8498</v>
      </c>
      <c r="D10" s="10">
        <v>4356</v>
      </c>
      <c r="E10" s="10">
        <v>4142</v>
      </c>
      <c r="F10" s="21">
        <v>1059</v>
      </c>
      <c r="G10" s="10">
        <v>548</v>
      </c>
      <c r="H10" s="10">
        <v>511</v>
      </c>
      <c r="I10" s="33">
        <f>-D10/$B$8*100</f>
        <v>-2.233674332743635</v>
      </c>
      <c r="J10" s="33">
        <f>E10/$B$8*100</f>
        <v>2.1239391841653203</v>
      </c>
      <c r="K10" s="16"/>
      <c r="L10" s="33">
        <f>-G10/$B$8*100</f>
        <v>-0.28100402533138474</v>
      </c>
      <c r="M10" s="33">
        <f>H10/$B$8*100</f>
        <v>0.2620311258108351</v>
      </c>
    </row>
    <row r="11" spans="1:13" x14ac:dyDescent="0.2">
      <c r="A11" s="25" t="s">
        <v>39</v>
      </c>
      <c r="B11" s="20">
        <v>11279</v>
      </c>
      <c r="C11" s="21">
        <v>10066</v>
      </c>
      <c r="D11" s="10">
        <v>5163</v>
      </c>
      <c r="E11" s="10">
        <v>4903</v>
      </c>
      <c r="F11" s="21">
        <v>1213</v>
      </c>
      <c r="G11" s="10">
        <v>629</v>
      </c>
      <c r="H11" s="10">
        <v>584</v>
      </c>
      <c r="I11" s="33">
        <f t="shared" ref="I11:I30" si="0">-D11/$B$8*100</f>
        <v>-2.6474886547188681</v>
      </c>
      <c r="J11" s="33">
        <f t="shared" ref="J11:J30" si="1">E11/$B$8*100</f>
        <v>2.5141655770068971</v>
      </c>
      <c r="K11" s="16"/>
      <c r="L11" s="33">
        <f t="shared" ref="L11:L30" si="2">-G11/$B$8*100</f>
        <v>-0.32253929184934493</v>
      </c>
      <c r="M11" s="33">
        <f t="shared" ref="M11:M30" si="3">H11/$B$8*100</f>
        <v>0.29946414378381148</v>
      </c>
    </row>
    <row r="12" spans="1:13" x14ac:dyDescent="0.2">
      <c r="A12" s="25" t="s">
        <v>40</v>
      </c>
      <c r="B12" s="20">
        <v>11270</v>
      </c>
      <c r="C12" s="21">
        <v>10173</v>
      </c>
      <c r="D12" s="10">
        <v>5234</v>
      </c>
      <c r="E12" s="10">
        <v>4939</v>
      </c>
      <c r="F12" s="21">
        <v>1097</v>
      </c>
      <c r="G12" s="10">
        <v>568</v>
      </c>
      <c r="H12" s="10">
        <v>529</v>
      </c>
      <c r="I12" s="33">
        <f t="shared" si="0"/>
        <v>-2.6838961105555983</v>
      </c>
      <c r="J12" s="33">
        <f t="shared" si="1"/>
        <v>2.5326256954593238</v>
      </c>
      <c r="K12" s="16"/>
      <c r="L12" s="33">
        <f t="shared" si="2"/>
        <v>-0.29125964669384408</v>
      </c>
      <c r="M12" s="33">
        <f t="shared" si="3"/>
        <v>0.27126118503704844</v>
      </c>
    </row>
    <row r="13" spans="1:13" x14ac:dyDescent="0.2">
      <c r="A13" s="25" t="s">
        <v>41</v>
      </c>
      <c r="B13" s="20">
        <v>10013</v>
      </c>
      <c r="C13" s="21">
        <v>8946</v>
      </c>
      <c r="D13" s="10">
        <v>4561</v>
      </c>
      <c r="E13" s="10">
        <v>4385</v>
      </c>
      <c r="F13" s="21">
        <v>1067</v>
      </c>
      <c r="G13" s="10">
        <v>558</v>
      </c>
      <c r="H13" s="10">
        <v>509</v>
      </c>
      <c r="I13" s="33">
        <f t="shared" si="0"/>
        <v>-2.3387944517088428</v>
      </c>
      <c r="J13" s="33">
        <f t="shared" si="1"/>
        <v>2.2485449837192011</v>
      </c>
      <c r="K13" s="16"/>
      <c r="L13" s="33">
        <f t="shared" si="2"/>
        <v>-0.28613183601261438</v>
      </c>
      <c r="M13" s="33">
        <f t="shared" si="3"/>
        <v>0.2610055636745891</v>
      </c>
    </row>
    <row r="14" spans="1:13" x14ac:dyDescent="0.2">
      <c r="A14" s="25" t="s">
        <v>42</v>
      </c>
      <c r="B14" s="20">
        <v>9075</v>
      </c>
      <c r="C14" s="21">
        <v>7902</v>
      </c>
      <c r="D14" s="10">
        <v>4077</v>
      </c>
      <c r="E14" s="10">
        <v>3825</v>
      </c>
      <c r="F14" s="21">
        <v>1173</v>
      </c>
      <c r="G14" s="10">
        <v>540</v>
      </c>
      <c r="H14" s="10">
        <v>633</v>
      </c>
      <c r="I14" s="33">
        <f t="shared" si="0"/>
        <v>-2.0906084147373281</v>
      </c>
      <c r="J14" s="33">
        <f t="shared" si="1"/>
        <v>1.9613875855703407</v>
      </c>
      <c r="K14" s="16"/>
      <c r="L14" s="33">
        <f t="shared" si="2"/>
        <v>-0.27690177678640104</v>
      </c>
      <c r="M14" s="33">
        <f t="shared" si="3"/>
        <v>0.32459041612183676</v>
      </c>
    </row>
    <row r="15" spans="1:13" x14ac:dyDescent="0.2">
      <c r="A15" s="25" t="s">
        <v>43</v>
      </c>
      <c r="B15" s="20">
        <v>9376</v>
      </c>
      <c r="C15" s="21">
        <v>7477</v>
      </c>
      <c r="D15" s="10">
        <v>3847</v>
      </c>
      <c r="E15" s="10">
        <v>3630</v>
      </c>
      <c r="F15" s="21">
        <v>1899</v>
      </c>
      <c r="G15" s="10">
        <v>802</v>
      </c>
      <c r="H15" s="10">
        <v>1097</v>
      </c>
      <c r="I15" s="33">
        <f t="shared" si="0"/>
        <v>-1.9726687690690459</v>
      </c>
      <c r="J15" s="33">
        <f t="shared" si="1"/>
        <v>1.8613952772863627</v>
      </c>
      <c r="K15" s="16"/>
      <c r="L15" s="33">
        <f t="shared" si="2"/>
        <v>-0.41125041663461787</v>
      </c>
      <c r="M15" s="33">
        <f t="shared" si="3"/>
        <v>0.56252083173089251</v>
      </c>
    </row>
    <row r="16" spans="1:13" x14ac:dyDescent="0.2">
      <c r="A16" s="25" t="s">
        <v>44</v>
      </c>
      <c r="B16" s="20">
        <v>11022</v>
      </c>
      <c r="C16" s="21">
        <v>8491</v>
      </c>
      <c r="D16" s="10">
        <v>4200</v>
      </c>
      <c r="E16" s="10">
        <v>4291</v>
      </c>
      <c r="F16" s="21">
        <v>2531</v>
      </c>
      <c r="G16" s="10">
        <v>1017</v>
      </c>
      <c r="H16" s="10">
        <v>1514</v>
      </c>
      <c r="I16" s="33">
        <f t="shared" si="0"/>
        <v>-2.1536804861164525</v>
      </c>
      <c r="J16" s="33">
        <f t="shared" si="1"/>
        <v>2.2003435633156423</v>
      </c>
      <c r="K16" s="16"/>
      <c r="L16" s="33">
        <f t="shared" si="2"/>
        <v>-0.52149834628105529</v>
      </c>
      <c r="M16" s="33">
        <f t="shared" si="3"/>
        <v>0.77635053713816893</v>
      </c>
    </row>
    <row r="17" spans="1:13" x14ac:dyDescent="0.2">
      <c r="A17" s="25" t="s">
        <v>45</v>
      </c>
      <c r="B17" s="20">
        <v>13479</v>
      </c>
      <c r="C17" s="21">
        <v>10810</v>
      </c>
      <c r="D17" s="10">
        <v>5307</v>
      </c>
      <c r="E17" s="10">
        <v>5503</v>
      </c>
      <c r="F17" s="21">
        <v>2669</v>
      </c>
      <c r="G17" s="10">
        <v>1105</v>
      </c>
      <c r="H17" s="10">
        <v>1564</v>
      </c>
      <c r="I17" s="33">
        <f t="shared" si="0"/>
        <v>-2.7213291285285748</v>
      </c>
      <c r="J17" s="33">
        <f t="shared" si="1"/>
        <v>2.8218342178806757</v>
      </c>
      <c r="K17" s="16"/>
      <c r="L17" s="33">
        <f t="shared" si="2"/>
        <v>-0.56662308027587616</v>
      </c>
      <c r="M17" s="33">
        <f t="shared" si="3"/>
        <v>0.80198959054431707</v>
      </c>
    </row>
    <row r="18" spans="1:13" x14ac:dyDescent="0.2">
      <c r="A18" s="25" t="s">
        <v>46</v>
      </c>
      <c r="B18" s="20">
        <v>16461</v>
      </c>
      <c r="C18" s="21">
        <v>13828</v>
      </c>
      <c r="D18" s="10">
        <v>6767</v>
      </c>
      <c r="E18" s="10">
        <v>7061</v>
      </c>
      <c r="F18" s="21">
        <v>2633</v>
      </c>
      <c r="G18" s="10">
        <v>1174</v>
      </c>
      <c r="H18" s="10">
        <v>1459</v>
      </c>
      <c r="I18" s="33">
        <f t="shared" si="0"/>
        <v>-3.4699894879881037</v>
      </c>
      <c r="J18" s="33">
        <f t="shared" si="1"/>
        <v>3.6207471220162555</v>
      </c>
      <c r="K18" s="16"/>
      <c r="L18" s="33">
        <f t="shared" si="2"/>
        <v>-0.60200497397636077</v>
      </c>
      <c r="M18" s="33">
        <f t="shared" si="3"/>
        <v>0.74814757839140578</v>
      </c>
    </row>
    <row r="19" spans="1:13" x14ac:dyDescent="0.2">
      <c r="A19" s="25" t="s">
        <v>47</v>
      </c>
      <c r="B19" s="20">
        <v>17366</v>
      </c>
      <c r="C19" s="21">
        <v>15253</v>
      </c>
      <c r="D19" s="10">
        <v>7411</v>
      </c>
      <c r="E19" s="10">
        <v>7842</v>
      </c>
      <c r="F19" s="21">
        <v>2113</v>
      </c>
      <c r="G19" s="10">
        <v>984</v>
      </c>
      <c r="H19" s="10">
        <v>1129</v>
      </c>
      <c r="I19" s="33">
        <f t="shared" si="0"/>
        <v>-3.8002204958592931</v>
      </c>
      <c r="J19" s="33">
        <f t="shared" si="1"/>
        <v>4.021229136220291</v>
      </c>
      <c r="K19" s="16"/>
      <c r="L19" s="33">
        <f t="shared" si="2"/>
        <v>-0.50457657103299747</v>
      </c>
      <c r="M19" s="33">
        <f t="shared" si="3"/>
        <v>0.57892982591082742</v>
      </c>
    </row>
    <row r="20" spans="1:13" x14ac:dyDescent="0.2">
      <c r="A20" s="25" t="s">
        <v>48</v>
      </c>
      <c r="B20" s="20">
        <v>14920</v>
      </c>
      <c r="C20" s="21">
        <v>13356</v>
      </c>
      <c r="D20" s="10">
        <v>6431</v>
      </c>
      <c r="E20" s="10">
        <v>6925</v>
      </c>
      <c r="F20" s="21">
        <v>1564</v>
      </c>
      <c r="G20" s="10">
        <v>694</v>
      </c>
      <c r="H20" s="10">
        <v>870</v>
      </c>
      <c r="I20" s="33">
        <f t="shared" si="0"/>
        <v>-3.2976950490987873</v>
      </c>
      <c r="J20" s="33">
        <f t="shared" si="1"/>
        <v>3.5510088967515321</v>
      </c>
      <c r="K20" s="16"/>
      <c r="L20" s="33">
        <f t="shared" si="2"/>
        <v>-0.35587006127733767</v>
      </c>
      <c r="M20" s="33">
        <f t="shared" si="3"/>
        <v>0.44611952926697951</v>
      </c>
    </row>
    <row r="21" spans="1:13" x14ac:dyDescent="0.2">
      <c r="A21" s="25" t="s">
        <v>49</v>
      </c>
      <c r="B21" s="20">
        <v>13501</v>
      </c>
      <c r="C21" s="21">
        <v>12472</v>
      </c>
      <c r="D21" s="10">
        <v>5849</v>
      </c>
      <c r="E21" s="10">
        <v>6623</v>
      </c>
      <c r="F21" s="21">
        <v>1029</v>
      </c>
      <c r="G21" s="10">
        <v>450</v>
      </c>
      <c r="H21" s="10">
        <v>579</v>
      </c>
      <c r="I21" s="33">
        <f t="shared" si="0"/>
        <v>-2.9992564674512217</v>
      </c>
      <c r="J21" s="33">
        <f t="shared" si="1"/>
        <v>3.3961490141783965</v>
      </c>
      <c r="K21" s="16"/>
      <c r="L21" s="33">
        <f t="shared" si="2"/>
        <v>-0.23075148065533421</v>
      </c>
      <c r="M21" s="33">
        <f t="shared" si="3"/>
        <v>0.29690023844319668</v>
      </c>
    </row>
    <row r="22" spans="1:13" x14ac:dyDescent="0.2">
      <c r="A22" s="25" t="s">
        <v>50</v>
      </c>
      <c r="B22" s="20">
        <v>11205</v>
      </c>
      <c r="C22" s="21">
        <v>10494</v>
      </c>
      <c r="D22" s="10">
        <v>4954</v>
      </c>
      <c r="E22" s="10">
        <v>5540</v>
      </c>
      <c r="F22" s="21">
        <v>711</v>
      </c>
      <c r="G22" s="10">
        <v>296</v>
      </c>
      <c r="H22" s="10">
        <v>415</v>
      </c>
      <c r="I22" s="33">
        <f t="shared" si="0"/>
        <v>-2.5403174114811682</v>
      </c>
      <c r="J22" s="33">
        <f t="shared" si="1"/>
        <v>2.8408071174012255</v>
      </c>
      <c r="K22" s="16"/>
      <c r="L22" s="33">
        <f t="shared" si="2"/>
        <v>-0.15178319616439762</v>
      </c>
      <c r="M22" s="33">
        <f t="shared" si="3"/>
        <v>0.21280414327103045</v>
      </c>
    </row>
    <row r="23" spans="1:13" x14ac:dyDescent="0.2">
      <c r="A23" s="25" t="s">
        <v>51</v>
      </c>
      <c r="B23" s="20">
        <v>8775</v>
      </c>
      <c r="C23" s="21">
        <v>8233</v>
      </c>
      <c r="D23" s="10">
        <v>3706</v>
      </c>
      <c r="E23" s="10">
        <v>4527</v>
      </c>
      <c r="F23" s="21">
        <v>542</v>
      </c>
      <c r="G23" s="10">
        <v>227</v>
      </c>
      <c r="H23" s="10">
        <v>315</v>
      </c>
      <c r="I23" s="33">
        <f t="shared" si="0"/>
        <v>-1.9003666384637079</v>
      </c>
      <c r="J23" s="33">
        <f t="shared" si="1"/>
        <v>2.321359895392662</v>
      </c>
      <c r="K23" s="16"/>
      <c r="L23" s="33">
        <f t="shared" si="2"/>
        <v>-0.11640130246391303</v>
      </c>
      <c r="M23" s="33">
        <f t="shared" si="3"/>
        <v>0.16152603645873392</v>
      </c>
    </row>
    <row r="24" spans="1:13" x14ac:dyDescent="0.2">
      <c r="A24" s="25" t="s">
        <v>52</v>
      </c>
      <c r="B24" s="20">
        <v>8410</v>
      </c>
      <c r="C24" s="21">
        <v>8099</v>
      </c>
      <c r="D24" s="10">
        <v>3408</v>
      </c>
      <c r="E24" s="10">
        <v>4691</v>
      </c>
      <c r="F24" s="21">
        <v>311</v>
      </c>
      <c r="G24" s="10">
        <v>116</v>
      </c>
      <c r="H24" s="10">
        <v>195</v>
      </c>
      <c r="I24" s="33">
        <f t="shared" si="0"/>
        <v>-1.7475578801630642</v>
      </c>
      <c r="J24" s="33">
        <f t="shared" si="1"/>
        <v>2.4054559905648287</v>
      </c>
      <c r="K24" s="16"/>
      <c r="L24" s="33">
        <f t="shared" si="2"/>
        <v>-5.9482603902263932E-2</v>
      </c>
      <c r="M24" s="33">
        <f t="shared" si="3"/>
        <v>9.9992308283978149E-2</v>
      </c>
    </row>
    <row r="25" spans="1:13" x14ac:dyDescent="0.2">
      <c r="A25" s="23" t="s">
        <v>53</v>
      </c>
      <c r="B25" s="20">
        <v>7818</v>
      </c>
      <c r="C25" s="21">
        <v>7604</v>
      </c>
      <c r="D25" s="10">
        <v>3204</v>
      </c>
      <c r="E25" s="10">
        <v>4400</v>
      </c>
      <c r="F25" s="21">
        <v>214</v>
      </c>
      <c r="G25" s="10">
        <v>76</v>
      </c>
      <c r="H25" s="10">
        <v>138</v>
      </c>
      <c r="I25" s="33">
        <f t="shared" si="0"/>
        <v>-1.6429505422659796</v>
      </c>
      <c r="J25" s="33">
        <f t="shared" si="1"/>
        <v>2.2562366997410455</v>
      </c>
      <c r="K25" s="16"/>
      <c r="L25" s="33">
        <f t="shared" si="2"/>
        <v>-3.8971361177345329E-2</v>
      </c>
      <c r="M25" s="33">
        <f t="shared" si="3"/>
        <v>7.0763787400969155E-2</v>
      </c>
    </row>
    <row r="26" spans="1:13" x14ac:dyDescent="0.2">
      <c r="A26" s="23" t="s">
        <v>54</v>
      </c>
      <c r="B26" s="20">
        <v>5244</v>
      </c>
      <c r="C26" s="21">
        <v>5099</v>
      </c>
      <c r="D26" s="10">
        <v>2108</v>
      </c>
      <c r="E26" s="10">
        <v>2991</v>
      </c>
      <c r="F26" s="21">
        <v>145</v>
      </c>
      <c r="G26" s="10">
        <v>64</v>
      </c>
      <c r="H26" s="10">
        <v>81</v>
      </c>
      <c r="I26" s="33">
        <f t="shared" si="0"/>
        <v>-1.08094249160321</v>
      </c>
      <c r="J26" s="33">
        <f t="shared" si="1"/>
        <v>1.533728174755788</v>
      </c>
      <c r="K26" s="16"/>
      <c r="L26" s="33">
        <f t="shared" si="2"/>
        <v>-3.2817988359869751E-2</v>
      </c>
      <c r="M26" s="33">
        <f t="shared" si="3"/>
        <v>4.1535266517960155E-2</v>
      </c>
    </row>
    <row r="27" spans="1:13" x14ac:dyDescent="0.2">
      <c r="A27" s="23" t="s">
        <v>55</v>
      </c>
      <c r="B27" s="20">
        <v>3969</v>
      </c>
      <c r="C27" s="21">
        <v>3911</v>
      </c>
      <c r="D27" s="10">
        <v>1401</v>
      </c>
      <c r="E27" s="10">
        <v>2510</v>
      </c>
      <c r="F27" s="21">
        <v>58</v>
      </c>
      <c r="G27" s="10">
        <v>22</v>
      </c>
      <c r="H27" s="10">
        <v>36</v>
      </c>
      <c r="I27" s="33">
        <f t="shared" si="0"/>
        <v>-0.71840627644027377</v>
      </c>
      <c r="J27" s="33">
        <f t="shared" si="1"/>
        <v>1.287080480988642</v>
      </c>
      <c r="K27" s="16"/>
      <c r="L27" s="33">
        <f t="shared" si="2"/>
        <v>-1.1281183498705228E-2</v>
      </c>
      <c r="M27" s="33">
        <f t="shared" si="3"/>
        <v>1.8460118452426736E-2</v>
      </c>
    </row>
    <row r="28" spans="1:13" x14ac:dyDescent="0.2">
      <c r="A28" s="23" t="s">
        <v>56</v>
      </c>
      <c r="B28" s="20">
        <v>1795</v>
      </c>
      <c r="C28" s="21">
        <v>1772</v>
      </c>
      <c r="D28" s="10">
        <v>554</v>
      </c>
      <c r="E28" s="10">
        <v>1218</v>
      </c>
      <c r="F28" s="21">
        <v>23</v>
      </c>
      <c r="G28" s="10">
        <v>8</v>
      </c>
      <c r="H28" s="10">
        <v>15</v>
      </c>
      <c r="I28" s="33">
        <f t="shared" si="0"/>
        <v>-0.28408071174012256</v>
      </c>
      <c r="J28" s="33">
        <f t="shared" si="1"/>
        <v>0.62456734097377131</v>
      </c>
      <c r="K28" s="16"/>
      <c r="L28" s="33">
        <f t="shared" si="2"/>
        <v>-4.1022485449837189E-3</v>
      </c>
      <c r="M28" s="33">
        <f t="shared" si="3"/>
        <v>7.6917160218444736E-3</v>
      </c>
    </row>
    <row r="29" spans="1:13" x14ac:dyDescent="0.2">
      <c r="A29" s="23" t="s">
        <v>57</v>
      </c>
      <c r="B29" s="20">
        <v>416</v>
      </c>
      <c r="C29" s="21">
        <v>407</v>
      </c>
      <c r="D29" s="10">
        <v>102</v>
      </c>
      <c r="E29" s="10">
        <v>305</v>
      </c>
      <c r="F29" s="21">
        <v>9</v>
      </c>
      <c r="G29" s="10">
        <v>2</v>
      </c>
      <c r="H29" s="10">
        <v>7</v>
      </c>
      <c r="I29" s="33">
        <f t="shared" si="0"/>
        <v>-5.2303668948542423E-2</v>
      </c>
      <c r="J29" s="33">
        <f t="shared" si="1"/>
        <v>0.15639822577750429</v>
      </c>
      <c r="K29" s="16"/>
      <c r="L29" s="33">
        <f t="shared" si="2"/>
        <v>-1.0255621362459297E-3</v>
      </c>
      <c r="M29" s="33">
        <f t="shared" si="3"/>
        <v>3.5894674768607547E-3</v>
      </c>
    </row>
    <row r="30" spans="1:13" x14ac:dyDescent="0.2">
      <c r="A30" s="23" t="s">
        <v>24</v>
      </c>
      <c r="B30" s="20">
        <v>64</v>
      </c>
      <c r="C30" s="21">
        <v>63</v>
      </c>
      <c r="D30" s="4">
        <v>10</v>
      </c>
      <c r="E30" s="4">
        <v>53</v>
      </c>
      <c r="F30" s="21">
        <v>1</v>
      </c>
      <c r="G30" s="10">
        <v>1</v>
      </c>
      <c r="H30" s="10">
        <v>0</v>
      </c>
      <c r="I30" s="33">
        <f t="shared" si="0"/>
        <v>-5.1278106812296491E-3</v>
      </c>
      <c r="J30" s="33">
        <f t="shared" si="1"/>
        <v>2.717739661051714E-2</v>
      </c>
      <c r="K30" s="16"/>
      <c r="L30" s="33">
        <f t="shared" si="2"/>
        <v>-5.1278106812296487E-4</v>
      </c>
      <c r="M30" s="33">
        <f t="shared" si="3"/>
        <v>0</v>
      </c>
    </row>
    <row r="31" spans="1:13" x14ac:dyDescent="0.2">
      <c r="A31" s="23"/>
      <c r="B31" s="20"/>
      <c r="C31" s="21"/>
      <c r="F31" s="21"/>
      <c r="G31" s="10"/>
      <c r="H31" s="10"/>
    </row>
    <row r="32" spans="1:13" x14ac:dyDescent="0.2">
      <c r="A32" s="4" t="s">
        <v>58</v>
      </c>
      <c r="B32" s="20"/>
      <c r="C32" s="21"/>
      <c r="F32" s="21"/>
      <c r="G32" s="10"/>
      <c r="H32" s="10"/>
    </row>
    <row r="33" spans="1:8" x14ac:dyDescent="0.2">
      <c r="A33" s="23"/>
      <c r="B33" s="20"/>
      <c r="C33" s="21"/>
      <c r="F33" s="21"/>
      <c r="G33" s="10"/>
      <c r="H33" s="10"/>
    </row>
    <row r="62" spans="1:6" x14ac:dyDescent="0.2">
      <c r="A62" s="15" t="s">
        <v>59</v>
      </c>
      <c r="B62" s="15"/>
    </row>
    <row r="63" spans="1:6" ht="12" thickBot="1" x14ac:dyDescent="0.25"/>
    <row r="64" spans="1:6" ht="34.5" thickBot="1" x14ac:dyDescent="0.25">
      <c r="A64" s="26"/>
      <c r="B64" s="27"/>
      <c r="C64" s="27"/>
      <c r="D64" s="27"/>
      <c r="E64" s="28" t="s">
        <v>60</v>
      </c>
      <c r="F64" s="29" t="s">
        <v>61</v>
      </c>
    </row>
    <row r="66" spans="1:14" x14ac:dyDescent="0.2">
      <c r="A66" s="4" t="s">
        <v>62</v>
      </c>
      <c r="E66" s="22">
        <v>11.312463143860729</v>
      </c>
      <c r="F66" s="22">
        <v>71.881249343887561</v>
      </c>
      <c r="N66" s="22"/>
    </row>
    <row r="67" spans="1:14" x14ac:dyDescent="0.2">
      <c r="A67" s="4" t="s">
        <v>63</v>
      </c>
      <c r="E67" s="22">
        <v>16.46334897315591</v>
      </c>
      <c r="F67" s="22">
        <v>129.94434841385856</v>
      </c>
      <c r="N67" s="22"/>
    </row>
    <row r="68" spans="1:14" x14ac:dyDescent="0.2">
      <c r="A68" s="4" t="s">
        <v>64</v>
      </c>
      <c r="E68" s="22">
        <v>18.711893956875112</v>
      </c>
      <c r="F68" s="22">
        <v>92.258449439140648</v>
      </c>
      <c r="N68" s="22"/>
    </row>
    <row r="69" spans="1:14" x14ac:dyDescent="0.2">
      <c r="A69" s="4" t="s">
        <v>65</v>
      </c>
      <c r="E69" s="22">
        <v>5.8908289105966212</v>
      </c>
      <c r="F69" s="22">
        <v>82.968332225688982</v>
      </c>
      <c r="N69" s="22"/>
    </row>
    <row r="70" spans="1:14" x14ac:dyDescent="0.2">
      <c r="A70" s="4" t="s">
        <v>66</v>
      </c>
      <c r="E70" s="22">
        <v>87.983338357403198</v>
      </c>
      <c r="F70" s="22">
        <v>140.84818160701678</v>
      </c>
      <c r="N70" s="22"/>
    </row>
    <row r="71" spans="1:14" x14ac:dyDescent="0.2">
      <c r="A71" s="4" t="s">
        <v>67</v>
      </c>
      <c r="E71" s="22">
        <v>84.732689068179809</v>
      </c>
      <c r="F71" s="22">
        <v>93.70510657063123</v>
      </c>
      <c r="N71" s="22"/>
    </row>
    <row r="73" spans="1:14" x14ac:dyDescent="0.2">
      <c r="A73" s="4" t="s">
        <v>68</v>
      </c>
    </row>
    <row r="74" spans="1:14" x14ac:dyDescent="0.2">
      <c r="A74" s="4" t="s">
        <v>69</v>
      </c>
    </row>
    <row r="76" spans="1:14" x14ac:dyDescent="0.2">
      <c r="A76" s="4" t="s">
        <v>70</v>
      </c>
    </row>
  </sheetData>
  <mergeCells count="4">
    <mergeCell ref="A5:A6"/>
    <mergeCell ref="B5:B6"/>
    <mergeCell ref="C5:E5"/>
    <mergeCell ref="F5:H5"/>
  </mergeCells>
  <hyperlinks>
    <hyperlink ref="G2" location="Port01!A1" display="Índice" xr:uid="{41D4386D-66DD-443E-BF41-0E33168B91C1}"/>
  </hyperlinks>
  <pageMargins left="0.98425196850393704" right="0.75" top="0.59055118110236227" bottom="1" header="0" footer="0"/>
  <pageSetup paperSize="9" scale="85" orientation="portrait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78011-8871-4574-9FC1-E94B649A4D95}">
  <sheetPr>
    <pageSetUpPr autoPageBreaks="0" fitToPage="1"/>
  </sheetPr>
  <dimension ref="A1:N76"/>
  <sheetViews>
    <sheetView showGridLines="0" workbookViewId="0"/>
  </sheetViews>
  <sheetFormatPr baseColWidth="10" defaultRowHeight="11.25" x14ac:dyDescent="0.2"/>
  <cols>
    <col min="1" max="2" width="11.42578125" style="4"/>
    <col min="3" max="3" width="12" style="4" customWidth="1"/>
    <col min="4" max="5" width="10.42578125" style="4" customWidth="1"/>
    <col min="6" max="6" width="12" style="4" customWidth="1"/>
    <col min="7" max="8" width="10.42578125" style="4" customWidth="1"/>
    <col min="9" max="13" width="0.42578125" style="4" customWidth="1"/>
    <col min="14" max="14" width="9.7109375" style="4" customWidth="1"/>
    <col min="15" max="16384" width="11.42578125" style="4"/>
  </cols>
  <sheetData>
    <row r="1" spans="1:13" ht="12" thickBot="1" x14ac:dyDescent="0.25">
      <c r="A1" s="15" t="s">
        <v>26</v>
      </c>
      <c r="B1" s="15"/>
      <c r="E1" s="15" t="s">
        <v>71</v>
      </c>
      <c r="F1" s="15" t="s">
        <v>88</v>
      </c>
      <c r="I1" s="16" t="str">
        <f>F1&amp;" "&amp;MM!$I$1</f>
        <v>17. VILLAVERDE 01.01.22</v>
      </c>
    </row>
    <row r="2" spans="1:13" ht="12" thickBot="1" x14ac:dyDescent="0.25">
      <c r="A2" s="15" t="s">
        <v>28</v>
      </c>
      <c r="B2" s="15"/>
      <c r="G2" s="17" t="s">
        <v>29</v>
      </c>
    </row>
    <row r="3" spans="1:13" x14ac:dyDescent="0.2">
      <c r="A3" s="15" t="s">
        <v>30</v>
      </c>
      <c r="B3" s="15"/>
      <c r="I3" s="3" t="s">
        <v>0</v>
      </c>
    </row>
    <row r="4" spans="1:13" ht="12" thickBot="1" x14ac:dyDescent="0.25">
      <c r="A4" s="15"/>
      <c r="B4" s="15"/>
    </row>
    <row r="5" spans="1:13" ht="12" thickBot="1" x14ac:dyDescent="0.25">
      <c r="A5" s="37" t="s">
        <v>31</v>
      </c>
      <c r="B5" s="39" t="s">
        <v>32</v>
      </c>
      <c r="C5" s="41" t="s">
        <v>33</v>
      </c>
      <c r="D5" s="41"/>
      <c r="E5" s="41"/>
      <c r="F5" s="41" t="s">
        <v>34</v>
      </c>
      <c r="G5" s="41"/>
      <c r="H5" s="41"/>
    </row>
    <row r="6" spans="1:13" ht="18" customHeight="1" thickBot="1" x14ac:dyDescent="0.25">
      <c r="A6" s="38"/>
      <c r="B6" s="40"/>
      <c r="C6" s="18" t="s">
        <v>35</v>
      </c>
      <c r="D6" s="18" t="s">
        <v>36</v>
      </c>
      <c r="E6" s="18" t="s">
        <v>37</v>
      </c>
      <c r="F6" s="18" t="s">
        <v>35</v>
      </c>
      <c r="G6" s="18" t="s">
        <v>36</v>
      </c>
      <c r="H6" s="18" t="s">
        <v>37</v>
      </c>
      <c r="I6" s="16" t="s">
        <v>94</v>
      </c>
      <c r="J6" s="16" t="s">
        <v>96</v>
      </c>
      <c r="K6" s="16"/>
      <c r="L6" s="16" t="s">
        <v>95</v>
      </c>
      <c r="M6" s="16" t="s">
        <v>97</v>
      </c>
    </row>
    <row r="7" spans="1:13" x14ac:dyDescent="0.2">
      <c r="I7" s="16"/>
      <c r="J7" s="16"/>
      <c r="K7" s="16"/>
      <c r="L7" s="16"/>
      <c r="M7" s="16"/>
    </row>
    <row r="8" spans="1:13" x14ac:dyDescent="0.2">
      <c r="A8" s="19" t="s">
        <v>1</v>
      </c>
      <c r="B8" s="20">
        <v>153828</v>
      </c>
      <c r="C8" s="21">
        <v>120621</v>
      </c>
      <c r="D8" s="21">
        <v>57198</v>
      </c>
      <c r="E8" s="21">
        <v>63423</v>
      </c>
      <c r="F8" s="21">
        <v>33207</v>
      </c>
      <c r="G8" s="21">
        <v>16400</v>
      </c>
      <c r="H8" s="21">
        <v>16807</v>
      </c>
      <c r="I8" s="16"/>
      <c r="J8" s="16"/>
      <c r="K8" s="16"/>
      <c r="L8" s="16"/>
      <c r="M8" s="16"/>
    </row>
    <row r="9" spans="1:13" x14ac:dyDescent="0.2">
      <c r="A9" s="23"/>
      <c r="B9" s="23"/>
      <c r="C9" s="24"/>
      <c r="F9" s="24"/>
      <c r="G9" s="10"/>
      <c r="H9" s="10"/>
      <c r="I9" s="16"/>
      <c r="J9" s="16"/>
      <c r="K9" s="16"/>
      <c r="L9" s="16"/>
      <c r="M9" s="16"/>
    </row>
    <row r="10" spans="1:13" x14ac:dyDescent="0.2">
      <c r="A10" s="25" t="s">
        <v>38</v>
      </c>
      <c r="B10" s="20">
        <v>6644</v>
      </c>
      <c r="C10" s="21">
        <v>4776</v>
      </c>
      <c r="D10" s="10">
        <v>2444</v>
      </c>
      <c r="E10" s="10">
        <v>2332</v>
      </c>
      <c r="F10" s="21">
        <v>1868</v>
      </c>
      <c r="G10" s="10">
        <v>968</v>
      </c>
      <c r="H10" s="10">
        <v>900</v>
      </c>
      <c r="I10" s="33">
        <f>-D10/$B$8*100</f>
        <v>-1.588787476922277</v>
      </c>
      <c r="J10" s="33">
        <f>E10/$B$8*100</f>
        <v>1.5159788855084899</v>
      </c>
      <c r="K10" s="16"/>
      <c r="L10" s="33">
        <f>-G10/$B$8*100</f>
        <v>-0.62927425436201467</v>
      </c>
      <c r="M10" s="33">
        <f>H10/$B$8*100</f>
        <v>0.58506903814650124</v>
      </c>
    </row>
    <row r="11" spans="1:13" x14ac:dyDescent="0.2">
      <c r="A11" s="25" t="s">
        <v>39</v>
      </c>
      <c r="B11" s="20">
        <v>7430</v>
      </c>
      <c r="C11" s="21">
        <v>5749</v>
      </c>
      <c r="D11" s="10">
        <v>3001</v>
      </c>
      <c r="E11" s="10">
        <v>2748</v>
      </c>
      <c r="F11" s="21">
        <v>1681</v>
      </c>
      <c r="G11" s="10">
        <v>810</v>
      </c>
      <c r="H11" s="10">
        <v>871</v>
      </c>
      <c r="I11" s="33">
        <f t="shared" ref="I11:I30" si="0">-D11/$B$8*100</f>
        <v>-1.9508802038640558</v>
      </c>
      <c r="J11" s="33">
        <f t="shared" ref="J11:J30" si="1">E11/$B$8*100</f>
        <v>1.7864107964739842</v>
      </c>
      <c r="K11" s="16"/>
      <c r="L11" s="33">
        <f t="shared" ref="L11:L30" si="2">-G11/$B$8*100</f>
        <v>-0.52656213433185117</v>
      </c>
      <c r="M11" s="33">
        <f t="shared" ref="M11:M30" si="3">H11/$B$8*100</f>
        <v>0.56621681358400289</v>
      </c>
    </row>
    <row r="12" spans="1:13" x14ac:dyDescent="0.2">
      <c r="A12" s="25" t="s">
        <v>40</v>
      </c>
      <c r="B12" s="20">
        <v>8433</v>
      </c>
      <c r="C12" s="21">
        <v>7126</v>
      </c>
      <c r="D12" s="10">
        <v>3701</v>
      </c>
      <c r="E12" s="10">
        <v>3425</v>
      </c>
      <c r="F12" s="21">
        <v>1307</v>
      </c>
      <c r="G12" s="10">
        <v>668</v>
      </c>
      <c r="H12" s="10">
        <v>639</v>
      </c>
      <c r="I12" s="33">
        <f t="shared" si="0"/>
        <v>-2.4059339002002238</v>
      </c>
      <c r="J12" s="33">
        <f t="shared" si="1"/>
        <v>2.2265127285019632</v>
      </c>
      <c r="K12" s="16"/>
      <c r="L12" s="33">
        <f t="shared" si="2"/>
        <v>-0.43425124164651424</v>
      </c>
      <c r="M12" s="33">
        <f t="shared" si="3"/>
        <v>0.41539901708401594</v>
      </c>
    </row>
    <row r="13" spans="1:13" x14ac:dyDescent="0.2">
      <c r="A13" s="25" t="s">
        <v>41</v>
      </c>
      <c r="B13" s="20">
        <v>8270</v>
      </c>
      <c r="C13" s="21">
        <v>6946</v>
      </c>
      <c r="D13" s="10">
        <v>3609</v>
      </c>
      <c r="E13" s="10">
        <v>3337</v>
      </c>
      <c r="F13" s="21">
        <v>1324</v>
      </c>
      <c r="G13" s="10">
        <v>656</v>
      </c>
      <c r="H13" s="10">
        <v>668</v>
      </c>
      <c r="I13" s="33">
        <f t="shared" si="0"/>
        <v>-2.3461268429674704</v>
      </c>
      <c r="J13" s="33">
        <f t="shared" si="1"/>
        <v>2.1693059781054163</v>
      </c>
      <c r="K13" s="16"/>
      <c r="L13" s="33">
        <f t="shared" si="2"/>
        <v>-0.42645032113789422</v>
      </c>
      <c r="M13" s="33">
        <f t="shared" si="3"/>
        <v>0.43425124164651424</v>
      </c>
    </row>
    <row r="14" spans="1:13" x14ac:dyDescent="0.2">
      <c r="A14" s="25" t="s">
        <v>42</v>
      </c>
      <c r="B14" s="20">
        <v>8844</v>
      </c>
      <c r="C14" s="21">
        <v>6428</v>
      </c>
      <c r="D14" s="10">
        <v>3217</v>
      </c>
      <c r="E14" s="10">
        <v>3211</v>
      </c>
      <c r="F14" s="21">
        <v>2416</v>
      </c>
      <c r="G14" s="10">
        <v>1178</v>
      </c>
      <c r="H14" s="10">
        <v>1238</v>
      </c>
      <c r="I14" s="33">
        <f t="shared" si="0"/>
        <v>-2.091296773019216</v>
      </c>
      <c r="J14" s="33">
        <f t="shared" si="1"/>
        <v>2.0873963127649064</v>
      </c>
      <c r="K14" s="16"/>
      <c r="L14" s="33">
        <f t="shared" si="2"/>
        <v>-0.76579036326286509</v>
      </c>
      <c r="M14" s="33">
        <f t="shared" si="3"/>
        <v>0.8047949658059651</v>
      </c>
    </row>
    <row r="15" spans="1:13" x14ac:dyDescent="0.2">
      <c r="A15" s="25" t="s">
        <v>43</v>
      </c>
      <c r="B15" s="20">
        <v>9936</v>
      </c>
      <c r="C15" s="21">
        <v>6164</v>
      </c>
      <c r="D15" s="10">
        <v>3133</v>
      </c>
      <c r="E15" s="10">
        <v>3031</v>
      </c>
      <c r="F15" s="21">
        <v>3772</v>
      </c>
      <c r="G15" s="10">
        <v>1798</v>
      </c>
      <c r="H15" s="10">
        <v>1974</v>
      </c>
      <c r="I15" s="33">
        <f t="shared" si="0"/>
        <v>-2.0366903294588763</v>
      </c>
      <c r="J15" s="33">
        <f t="shared" si="1"/>
        <v>1.9703825051356059</v>
      </c>
      <c r="K15" s="16"/>
      <c r="L15" s="33">
        <f t="shared" si="2"/>
        <v>-1.1688379228748993</v>
      </c>
      <c r="M15" s="33">
        <f t="shared" si="3"/>
        <v>1.2832514236679928</v>
      </c>
    </row>
    <row r="16" spans="1:13" x14ac:dyDescent="0.2">
      <c r="A16" s="25" t="s">
        <v>44</v>
      </c>
      <c r="B16" s="20">
        <v>10336</v>
      </c>
      <c r="C16" s="21">
        <v>6197</v>
      </c>
      <c r="D16" s="10">
        <v>3017</v>
      </c>
      <c r="E16" s="10">
        <v>3180</v>
      </c>
      <c r="F16" s="21">
        <v>4139</v>
      </c>
      <c r="G16" s="10">
        <v>2027</v>
      </c>
      <c r="H16" s="10">
        <v>2112</v>
      </c>
      <c r="I16" s="33">
        <f t="shared" si="0"/>
        <v>-1.9612814312088827</v>
      </c>
      <c r="J16" s="33">
        <f t="shared" si="1"/>
        <v>2.0672439347843046</v>
      </c>
      <c r="K16" s="16"/>
      <c r="L16" s="33">
        <f t="shared" si="2"/>
        <v>-1.3177054892477313</v>
      </c>
      <c r="M16" s="33">
        <f t="shared" si="3"/>
        <v>1.3729620095171229</v>
      </c>
    </row>
    <row r="17" spans="1:13" x14ac:dyDescent="0.2">
      <c r="A17" s="25" t="s">
        <v>45</v>
      </c>
      <c r="B17" s="20">
        <v>10358</v>
      </c>
      <c r="C17" s="21">
        <v>6290</v>
      </c>
      <c r="D17" s="10">
        <v>3074</v>
      </c>
      <c r="E17" s="10">
        <v>3216</v>
      </c>
      <c r="F17" s="21">
        <v>4068</v>
      </c>
      <c r="G17" s="10">
        <v>2059</v>
      </c>
      <c r="H17" s="10">
        <v>2009</v>
      </c>
      <c r="I17" s="33">
        <f t="shared" si="0"/>
        <v>-1.9983358036248278</v>
      </c>
      <c r="J17" s="33">
        <f t="shared" si="1"/>
        <v>2.0906466963101646</v>
      </c>
      <c r="K17" s="16"/>
      <c r="L17" s="33">
        <f t="shared" si="2"/>
        <v>-1.3385079439373846</v>
      </c>
      <c r="M17" s="33">
        <f t="shared" si="3"/>
        <v>1.3060041084848013</v>
      </c>
    </row>
    <row r="18" spans="1:13" x14ac:dyDescent="0.2">
      <c r="A18" s="25" t="s">
        <v>46</v>
      </c>
      <c r="B18" s="20">
        <v>11740</v>
      </c>
      <c r="C18" s="21">
        <v>8035</v>
      </c>
      <c r="D18" s="10">
        <v>3749</v>
      </c>
      <c r="E18" s="10">
        <v>4286</v>
      </c>
      <c r="F18" s="21">
        <v>3705</v>
      </c>
      <c r="G18" s="10">
        <v>1942</v>
      </c>
      <c r="H18" s="10">
        <v>1763</v>
      </c>
      <c r="I18" s="33">
        <f t="shared" si="0"/>
        <v>-2.4371375822347039</v>
      </c>
      <c r="J18" s="33">
        <f t="shared" si="1"/>
        <v>2.7862287749954495</v>
      </c>
      <c r="K18" s="16"/>
      <c r="L18" s="33">
        <f t="shared" si="2"/>
        <v>-1.2624489689783394</v>
      </c>
      <c r="M18" s="33">
        <f t="shared" si="3"/>
        <v>1.146085238058091</v>
      </c>
    </row>
    <row r="19" spans="1:13" x14ac:dyDescent="0.2">
      <c r="A19" s="25" t="s">
        <v>47</v>
      </c>
      <c r="B19" s="20">
        <v>13214</v>
      </c>
      <c r="C19" s="21">
        <v>10273</v>
      </c>
      <c r="D19" s="10">
        <v>4991</v>
      </c>
      <c r="E19" s="10">
        <v>5282</v>
      </c>
      <c r="F19" s="21">
        <v>2941</v>
      </c>
      <c r="G19" s="10">
        <v>1533</v>
      </c>
      <c r="H19" s="10">
        <v>1408</v>
      </c>
      <c r="I19" s="33">
        <f t="shared" si="0"/>
        <v>-3.2445328548768755</v>
      </c>
      <c r="J19" s="33">
        <f t="shared" si="1"/>
        <v>3.4337051772109106</v>
      </c>
      <c r="K19" s="16"/>
      <c r="L19" s="33">
        <f t="shared" si="2"/>
        <v>-0.99656759497620717</v>
      </c>
      <c r="M19" s="33">
        <f t="shared" si="3"/>
        <v>0.91530800634474863</v>
      </c>
    </row>
    <row r="20" spans="1:13" x14ac:dyDescent="0.2">
      <c r="A20" s="25" t="s">
        <v>48</v>
      </c>
      <c r="B20" s="20">
        <v>12624</v>
      </c>
      <c r="C20" s="21">
        <v>10338</v>
      </c>
      <c r="D20" s="10">
        <v>4905</v>
      </c>
      <c r="E20" s="10">
        <v>5433</v>
      </c>
      <c r="F20" s="21">
        <v>2286</v>
      </c>
      <c r="G20" s="10">
        <v>1139</v>
      </c>
      <c r="H20" s="10">
        <v>1147</v>
      </c>
      <c r="I20" s="33">
        <f t="shared" si="0"/>
        <v>-3.1886262578984317</v>
      </c>
      <c r="J20" s="33">
        <f t="shared" si="1"/>
        <v>3.5318667602777123</v>
      </c>
      <c r="K20" s="16"/>
      <c r="L20" s="33">
        <f t="shared" si="2"/>
        <v>-0.74043737160985001</v>
      </c>
      <c r="M20" s="33">
        <f t="shared" si="3"/>
        <v>0.74563798528226333</v>
      </c>
    </row>
    <row r="21" spans="1:13" x14ac:dyDescent="0.2">
      <c r="A21" s="25" t="s">
        <v>49</v>
      </c>
      <c r="B21" s="20">
        <v>11614</v>
      </c>
      <c r="C21" s="21">
        <v>10096</v>
      </c>
      <c r="D21" s="10">
        <v>4920</v>
      </c>
      <c r="E21" s="10">
        <v>5176</v>
      </c>
      <c r="F21" s="21">
        <v>1518</v>
      </c>
      <c r="G21" s="10">
        <v>711</v>
      </c>
      <c r="H21" s="10">
        <v>807</v>
      </c>
      <c r="I21" s="33">
        <f t="shared" si="0"/>
        <v>-3.1983774085342072</v>
      </c>
      <c r="J21" s="33">
        <f t="shared" si="1"/>
        <v>3.364797046051434</v>
      </c>
      <c r="K21" s="16"/>
      <c r="L21" s="33">
        <f t="shared" si="2"/>
        <v>-0.46220454013573603</v>
      </c>
      <c r="M21" s="33">
        <f t="shared" si="3"/>
        <v>0.52461190420469617</v>
      </c>
    </row>
    <row r="22" spans="1:13" x14ac:dyDescent="0.2">
      <c r="A22" s="25" t="s">
        <v>50</v>
      </c>
      <c r="B22" s="20">
        <v>8723</v>
      </c>
      <c r="C22" s="21">
        <v>7675</v>
      </c>
      <c r="D22" s="10">
        <v>3617</v>
      </c>
      <c r="E22" s="10">
        <v>4058</v>
      </c>
      <c r="F22" s="21">
        <v>1048</v>
      </c>
      <c r="G22" s="10">
        <v>483</v>
      </c>
      <c r="H22" s="10">
        <v>565</v>
      </c>
      <c r="I22" s="33">
        <f t="shared" si="0"/>
        <v>-2.3513274566398836</v>
      </c>
      <c r="J22" s="33">
        <f t="shared" si="1"/>
        <v>2.6380112853316691</v>
      </c>
      <c r="K22" s="16"/>
      <c r="L22" s="33">
        <f t="shared" si="2"/>
        <v>-0.31398705047195569</v>
      </c>
      <c r="M22" s="33">
        <f t="shared" si="3"/>
        <v>0.36729334061419244</v>
      </c>
    </row>
    <row r="23" spans="1:13" x14ac:dyDescent="0.2">
      <c r="A23" s="25" t="s">
        <v>51</v>
      </c>
      <c r="B23" s="20">
        <v>5889</v>
      </c>
      <c r="C23" s="21">
        <v>5330</v>
      </c>
      <c r="D23" s="10">
        <v>2438</v>
      </c>
      <c r="E23" s="10">
        <v>2892</v>
      </c>
      <c r="F23" s="21">
        <v>559</v>
      </c>
      <c r="G23" s="10">
        <v>230</v>
      </c>
      <c r="H23" s="10">
        <v>329</v>
      </c>
      <c r="I23" s="33">
        <f t="shared" si="0"/>
        <v>-1.5848870166679667</v>
      </c>
      <c r="J23" s="33">
        <f t="shared" si="1"/>
        <v>1.8800218425774242</v>
      </c>
      <c r="K23" s="16"/>
      <c r="L23" s="33">
        <f t="shared" si="2"/>
        <v>-0.14951764308188364</v>
      </c>
      <c r="M23" s="33">
        <f t="shared" si="3"/>
        <v>0.21387523727799881</v>
      </c>
    </row>
    <row r="24" spans="1:13" x14ac:dyDescent="0.2">
      <c r="A24" s="25" t="s">
        <v>52</v>
      </c>
      <c r="B24" s="20">
        <v>5108</v>
      </c>
      <c r="C24" s="21">
        <v>4809</v>
      </c>
      <c r="D24" s="10">
        <v>2015</v>
      </c>
      <c r="E24" s="10">
        <v>2794</v>
      </c>
      <c r="F24" s="21">
        <v>299</v>
      </c>
      <c r="G24" s="10">
        <v>103</v>
      </c>
      <c r="H24" s="10">
        <v>196</v>
      </c>
      <c r="I24" s="33">
        <f t="shared" si="0"/>
        <v>-1.3099045687391113</v>
      </c>
      <c r="J24" s="33">
        <f t="shared" si="1"/>
        <v>1.8163143250903606</v>
      </c>
      <c r="K24" s="16"/>
      <c r="L24" s="33">
        <f t="shared" si="2"/>
        <v>-6.6957901032321812E-2</v>
      </c>
      <c r="M24" s="33">
        <f t="shared" si="3"/>
        <v>0.12741503497412696</v>
      </c>
    </row>
    <row r="25" spans="1:13" x14ac:dyDescent="0.2">
      <c r="A25" s="23" t="s">
        <v>53</v>
      </c>
      <c r="B25" s="20">
        <v>5050</v>
      </c>
      <c r="C25" s="21">
        <v>4912</v>
      </c>
      <c r="D25" s="10">
        <v>1989</v>
      </c>
      <c r="E25" s="10">
        <v>2923</v>
      </c>
      <c r="F25" s="21">
        <v>138</v>
      </c>
      <c r="G25" s="10">
        <v>45</v>
      </c>
      <c r="H25" s="10">
        <v>93</v>
      </c>
      <c r="I25" s="33">
        <f t="shared" si="0"/>
        <v>-1.2930025743037679</v>
      </c>
      <c r="J25" s="33">
        <f t="shared" si="1"/>
        <v>1.9001742205580259</v>
      </c>
      <c r="K25" s="16"/>
      <c r="L25" s="33">
        <f t="shared" si="2"/>
        <v>-2.9253451907325062E-2</v>
      </c>
      <c r="M25" s="33">
        <f t="shared" si="3"/>
        <v>6.045713394180513E-2</v>
      </c>
    </row>
    <row r="26" spans="1:13" x14ac:dyDescent="0.2">
      <c r="A26" s="23" t="s">
        <v>54</v>
      </c>
      <c r="B26" s="20">
        <v>4200</v>
      </c>
      <c r="C26" s="21">
        <v>4123</v>
      </c>
      <c r="D26" s="10">
        <v>1552</v>
      </c>
      <c r="E26" s="10">
        <v>2571</v>
      </c>
      <c r="F26" s="21">
        <v>77</v>
      </c>
      <c r="G26" s="10">
        <v>27</v>
      </c>
      <c r="H26" s="10">
        <v>50</v>
      </c>
      <c r="I26" s="33">
        <f t="shared" si="0"/>
        <v>-1.0089190524481888</v>
      </c>
      <c r="J26" s="33">
        <f t="shared" si="1"/>
        <v>1.6713472189718388</v>
      </c>
      <c r="K26" s="16"/>
      <c r="L26" s="33">
        <f t="shared" si="2"/>
        <v>-1.755207114439504E-2</v>
      </c>
      <c r="M26" s="33">
        <f t="shared" si="3"/>
        <v>3.2503835452583403E-2</v>
      </c>
    </row>
    <row r="27" spans="1:13" x14ac:dyDescent="0.2">
      <c r="A27" s="23" t="s">
        <v>55</v>
      </c>
      <c r="B27" s="20">
        <v>3621</v>
      </c>
      <c r="C27" s="21">
        <v>3582</v>
      </c>
      <c r="D27" s="10">
        <v>1284</v>
      </c>
      <c r="E27" s="10">
        <v>2298</v>
      </c>
      <c r="F27" s="21">
        <v>39</v>
      </c>
      <c r="G27" s="10">
        <v>16</v>
      </c>
      <c r="H27" s="10">
        <v>23</v>
      </c>
      <c r="I27" s="33">
        <f t="shared" si="0"/>
        <v>-0.83469849442234179</v>
      </c>
      <c r="J27" s="33">
        <f t="shared" si="1"/>
        <v>1.4938762774007333</v>
      </c>
      <c r="K27" s="16"/>
      <c r="L27" s="33">
        <f t="shared" si="2"/>
        <v>-1.0401227344826691E-2</v>
      </c>
      <c r="M27" s="33">
        <f t="shared" si="3"/>
        <v>1.4951764308188367E-2</v>
      </c>
    </row>
    <row r="28" spans="1:13" x14ac:dyDescent="0.2">
      <c r="A28" s="23" t="s">
        <v>56</v>
      </c>
      <c r="B28" s="20">
        <v>1465</v>
      </c>
      <c r="C28" s="21">
        <v>1444</v>
      </c>
      <c r="D28" s="10">
        <v>463</v>
      </c>
      <c r="E28" s="10">
        <v>981</v>
      </c>
      <c r="F28" s="21">
        <v>21</v>
      </c>
      <c r="G28" s="10">
        <v>6</v>
      </c>
      <c r="H28" s="10">
        <v>15</v>
      </c>
      <c r="I28" s="33">
        <f t="shared" si="0"/>
        <v>-0.30098551629092229</v>
      </c>
      <c r="J28" s="33">
        <f t="shared" si="1"/>
        <v>0.6377252515796864</v>
      </c>
      <c r="K28" s="16"/>
      <c r="L28" s="33">
        <f t="shared" si="2"/>
        <v>-3.9004602543100085E-3</v>
      </c>
      <c r="M28" s="33">
        <f t="shared" si="3"/>
        <v>9.7511506357750213E-3</v>
      </c>
    </row>
    <row r="29" spans="1:13" x14ac:dyDescent="0.2">
      <c r="A29" s="23" t="s">
        <v>57</v>
      </c>
      <c r="B29" s="20">
        <v>303</v>
      </c>
      <c r="C29" s="21">
        <v>303</v>
      </c>
      <c r="D29" s="10">
        <v>69</v>
      </c>
      <c r="E29" s="10">
        <v>234</v>
      </c>
      <c r="F29" s="21">
        <v>0</v>
      </c>
      <c r="G29" s="10">
        <v>0</v>
      </c>
      <c r="H29" s="10">
        <v>0</v>
      </c>
      <c r="I29" s="33">
        <f t="shared" si="0"/>
        <v>-4.4855292924565096E-2</v>
      </c>
      <c r="J29" s="33">
        <f t="shared" si="1"/>
        <v>0.15211794991809033</v>
      </c>
      <c r="K29" s="16"/>
      <c r="L29" s="33">
        <f t="shared" si="2"/>
        <v>0</v>
      </c>
      <c r="M29" s="33">
        <f t="shared" si="3"/>
        <v>0</v>
      </c>
    </row>
    <row r="30" spans="1:13" x14ac:dyDescent="0.2">
      <c r="A30" s="23" t="s">
        <v>24</v>
      </c>
      <c r="B30" s="20">
        <v>26</v>
      </c>
      <c r="C30" s="21">
        <v>25</v>
      </c>
      <c r="D30" s="4">
        <v>10</v>
      </c>
      <c r="E30" s="4">
        <v>15</v>
      </c>
      <c r="F30" s="21">
        <v>1</v>
      </c>
      <c r="G30" s="10">
        <v>1</v>
      </c>
      <c r="H30" s="10">
        <v>0</v>
      </c>
      <c r="I30" s="33">
        <f t="shared" si="0"/>
        <v>-6.5007670905166811E-3</v>
      </c>
      <c r="J30" s="33">
        <f t="shared" si="1"/>
        <v>9.7511506357750213E-3</v>
      </c>
      <c r="K30" s="16"/>
      <c r="L30" s="33">
        <f t="shared" si="2"/>
        <v>-6.5007670905166816E-4</v>
      </c>
      <c r="M30" s="33">
        <f t="shared" si="3"/>
        <v>0</v>
      </c>
    </row>
    <row r="31" spans="1:13" x14ac:dyDescent="0.2">
      <c r="A31" s="23"/>
      <c r="B31" s="20"/>
      <c r="C31" s="21"/>
      <c r="F31" s="21"/>
      <c r="G31" s="10"/>
      <c r="H31" s="10"/>
    </row>
    <row r="32" spans="1:13" x14ac:dyDescent="0.2">
      <c r="A32" s="4" t="s">
        <v>58</v>
      </c>
      <c r="B32" s="20"/>
      <c r="C32" s="21"/>
      <c r="F32" s="21"/>
      <c r="G32" s="10"/>
      <c r="H32" s="10"/>
    </row>
    <row r="33" spans="1:8" x14ac:dyDescent="0.2">
      <c r="A33" s="23"/>
      <c r="B33" s="20"/>
      <c r="C33" s="21"/>
      <c r="F33" s="21"/>
      <c r="G33" s="10"/>
      <c r="H33" s="10"/>
    </row>
    <row r="62" spans="1:6" x14ac:dyDescent="0.2">
      <c r="A62" s="15" t="s">
        <v>59</v>
      </c>
      <c r="B62" s="15"/>
    </row>
    <row r="63" spans="1:6" ht="12" thickBot="1" x14ac:dyDescent="0.25"/>
    <row r="64" spans="1:6" ht="34.5" thickBot="1" x14ac:dyDescent="0.25">
      <c r="A64" s="26"/>
      <c r="B64" s="27"/>
      <c r="C64" s="27"/>
      <c r="D64" s="27"/>
      <c r="E64" s="28" t="s">
        <v>60</v>
      </c>
      <c r="F64" s="29" t="s">
        <v>61</v>
      </c>
    </row>
    <row r="66" spans="1:14" x14ac:dyDescent="0.2">
      <c r="A66" s="4" t="s">
        <v>62</v>
      </c>
      <c r="E66" s="22">
        <v>21.587097277478744</v>
      </c>
      <c r="F66" s="22">
        <v>137.1679626514688</v>
      </c>
      <c r="N66" s="22"/>
    </row>
    <row r="67" spans="1:14" x14ac:dyDescent="0.2">
      <c r="A67" s="4" t="s">
        <v>63</v>
      </c>
      <c r="E67" s="22">
        <v>14.631276490625893</v>
      </c>
      <c r="F67" s="22">
        <v>115.48389657155717</v>
      </c>
      <c r="N67" s="22"/>
    </row>
    <row r="68" spans="1:14" x14ac:dyDescent="0.2">
      <c r="A68" s="4" t="s">
        <v>64</v>
      </c>
      <c r="E68" s="22">
        <v>16.682268507683908</v>
      </c>
      <c r="F68" s="22">
        <v>82.251440137134594</v>
      </c>
      <c r="N68" s="22"/>
    </row>
    <row r="69" spans="1:14" x14ac:dyDescent="0.2">
      <c r="A69" s="4" t="s">
        <v>65</v>
      </c>
      <c r="E69" s="22">
        <v>6.2504875575317884</v>
      </c>
      <c r="F69" s="22">
        <v>88.033880480380446</v>
      </c>
      <c r="N69" s="22"/>
    </row>
    <row r="70" spans="1:14" x14ac:dyDescent="0.2">
      <c r="A70" s="4" t="s">
        <v>66</v>
      </c>
      <c r="E70" s="22">
        <v>87.705556854493025</v>
      </c>
      <c r="F70" s="22">
        <v>140.40349491633873</v>
      </c>
      <c r="N70" s="22"/>
    </row>
    <row r="71" spans="1:14" x14ac:dyDescent="0.2">
      <c r="A71" s="4" t="s">
        <v>67</v>
      </c>
      <c r="E71" s="22">
        <v>89.421265141318983</v>
      </c>
      <c r="F71" s="22">
        <v>98.890160006672929</v>
      </c>
      <c r="N71" s="22"/>
    </row>
    <row r="73" spans="1:14" x14ac:dyDescent="0.2">
      <c r="A73" s="4" t="s">
        <v>68</v>
      </c>
    </row>
    <row r="74" spans="1:14" x14ac:dyDescent="0.2">
      <c r="A74" s="4" t="s">
        <v>69</v>
      </c>
    </row>
    <row r="76" spans="1:14" x14ac:dyDescent="0.2">
      <c r="A76" s="4" t="s">
        <v>70</v>
      </c>
    </row>
  </sheetData>
  <mergeCells count="4">
    <mergeCell ref="A5:A6"/>
    <mergeCell ref="B5:B6"/>
    <mergeCell ref="C5:E5"/>
    <mergeCell ref="F5:H5"/>
  </mergeCells>
  <hyperlinks>
    <hyperlink ref="G2" location="Port01!A1" display="Índice" xr:uid="{06161B9E-4E2C-4BD7-8392-D204CB4097A8}"/>
  </hyperlinks>
  <pageMargins left="0.98425196850393704" right="0.75" top="0.59055118110236227" bottom="1" header="0" footer="0"/>
  <pageSetup paperSize="9" scale="85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A85B5-865C-46DA-BFEE-B0E831154B41}">
  <sheetPr>
    <pageSetUpPr autoPageBreaks="0" fitToPage="1"/>
  </sheetPr>
  <dimension ref="A1:M76"/>
  <sheetViews>
    <sheetView showGridLines="0" workbookViewId="0"/>
  </sheetViews>
  <sheetFormatPr baseColWidth="10" defaultRowHeight="11.25" x14ac:dyDescent="0.2"/>
  <cols>
    <col min="1" max="2" width="11.42578125" style="4"/>
    <col min="3" max="3" width="12" style="4" customWidth="1"/>
    <col min="4" max="5" width="10.42578125" style="4" customWidth="1"/>
    <col min="6" max="6" width="12" style="4" customWidth="1"/>
    <col min="7" max="8" width="10.42578125" style="4" customWidth="1"/>
    <col min="9" max="13" width="0.42578125" style="4" customWidth="1"/>
    <col min="14" max="14" width="8.7109375" style="4" customWidth="1"/>
    <col min="15" max="258" width="11.42578125" style="4"/>
    <col min="259" max="259" width="12" style="4" customWidth="1"/>
    <col min="260" max="261" width="10.42578125" style="4" customWidth="1"/>
    <col min="262" max="262" width="12" style="4" customWidth="1"/>
    <col min="263" max="263" width="9" style="4" customWidth="1"/>
    <col min="264" max="264" width="10.140625" style="4" customWidth="1"/>
    <col min="265" max="269" width="0.28515625" style="4" customWidth="1"/>
    <col min="270" max="270" width="18.5703125" style="4" customWidth="1"/>
    <col min="271" max="514" width="11.42578125" style="4"/>
    <col min="515" max="515" width="12" style="4" customWidth="1"/>
    <col min="516" max="517" width="10.42578125" style="4" customWidth="1"/>
    <col min="518" max="518" width="12" style="4" customWidth="1"/>
    <col min="519" max="519" width="9" style="4" customWidth="1"/>
    <col min="520" max="520" width="10.140625" style="4" customWidth="1"/>
    <col min="521" max="525" width="0.28515625" style="4" customWidth="1"/>
    <col min="526" max="526" width="18.5703125" style="4" customWidth="1"/>
    <col min="527" max="770" width="11.42578125" style="4"/>
    <col min="771" max="771" width="12" style="4" customWidth="1"/>
    <col min="772" max="773" width="10.42578125" style="4" customWidth="1"/>
    <col min="774" max="774" width="12" style="4" customWidth="1"/>
    <col min="775" max="775" width="9" style="4" customWidth="1"/>
    <col min="776" max="776" width="10.140625" style="4" customWidth="1"/>
    <col min="777" max="781" width="0.28515625" style="4" customWidth="1"/>
    <col min="782" max="782" width="18.5703125" style="4" customWidth="1"/>
    <col min="783" max="1026" width="11.42578125" style="4"/>
    <col min="1027" max="1027" width="12" style="4" customWidth="1"/>
    <col min="1028" max="1029" width="10.42578125" style="4" customWidth="1"/>
    <col min="1030" max="1030" width="12" style="4" customWidth="1"/>
    <col min="1031" max="1031" width="9" style="4" customWidth="1"/>
    <col min="1032" max="1032" width="10.140625" style="4" customWidth="1"/>
    <col min="1033" max="1037" width="0.28515625" style="4" customWidth="1"/>
    <col min="1038" max="1038" width="18.5703125" style="4" customWidth="1"/>
    <col min="1039" max="1282" width="11.42578125" style="4"/>
    <col min="1283" max="1283" width="12" style="4" customWidth="1"/>
    <col min="1284" max="1285" width="10.42578125" style="4" customWidth="1"/>
    <col min="1286" max="1286" width="12" style="4" customWidth="1"/>
    <col min="1287" max="1287" width="9" style="4" customWidth="1"/>
    <col min="1288" max="1288" width="10.140625" style="4" customWidth="1"/>
    <col min="1289" max="1293" width="0.28515625" style="4" customWidth="1"/>
    <col min="1294" max="1294" width="18.5703125" style="4" customWidth="1"/>
    <col min="1295" max="1538" width="11.42578125" style="4"/>
    <col min="1539" max="1539" width="12" style="4" customWidth="1"/>
    <col min="1540" max="1541" width="10.42578125" style="4" customWidth="1"/>
    <col min="1542" max="1542" width="12" style="4" customWidth="1"/>
    <col min="1543" max="1543" width="9" style="4" customWidth="1"/>
    <col min="1544" max="1544" width="10.140625" style="4" customWidth="1"/>
    <col min="1545" max="1549" width="0.28515625" style="4" customWidth="1"/>
    <col min="1550" max="1550" width="18.5703125" style="4" customWidth="1"/>
    <col min="1551" max="1794" width="11.42578125" style="4"/>
    <col min="1795" max="1795" width="12" style="4" customWidth="1"/>
    <col min="1796" max="1797" width="10.42578125" style="4" customWidth="1"/>
    <col min="1798" max="1798" width="12" style="4" customWidth="1"/>
    <col min="1799" max="1799" width="9" style="4" customWidth="1"/>
    <col min="1800" max="1800" width="10.140625" style="4" customWidth="1"/>
    <col min="1801" max="1805" width="0.28515625" style="4" customWidth="1"/>
    <col min="1806" max="1806" width="18.5703125" style="4" customWidth="1"/>
    <col min="1807" max="2050" width="11.42578125" style="4"/>
    <col min="2051" max="2051" width="12" style="4" customWidth="1"/>
    <col min="2052" max="2053" width="10.42578125" style="4" customWidth="1"/>
    <col min="2054" max="2054" width="12" style="4" customWidth="1"/>
    <col min="2055" max="2055" width="9" style="4" customWidth="1"/>
    <col min="2056" max="2056" width="10.140625" style="4" customWidth="1"/>
    <col min="2057" max="2061" width="0.28515625" style="4" customWidth="1"/>
    <col min="2062" max="2062" width="18.5703125" style="4" customWidth="1"/>
    <col min="2063" max="2306" width="11.42578125" style="4"/>
    <col min="2307" max="2307" width="12" style="4" customWidth="1"/>
    <col min="2308" max="2309" width="10.42578125" style="4" customWidth="1"/>
    <col min="2310" max="2310" width="12" style="4" customWidth="1"/>
    <col min="2311" max="2311" width="9" style="4" customWidth="1"/>
    <col min="2312" max="2312" width="10.140625" style="4" customWidth="1"/>
    <col min="2313" max="2317" width="0.28515625" style="4" customWidth="1"/>
    <col min="2318" max="2318" width="18.5703125" style="4" customWidth="1"/>
    <col min="2319" max="2562" width="11.42578125" style="4"/>
    <col min="2563" max="2563" width="12" style="4" customWidth="1"/>
    <col min="2564" max="2565" width="10.42578125" style="4" customWidth="1"/>
    <col min="2566" max="2566" width="12" style="4" customWidth="1"/>
    <col min="2567" max="2567" width="9" style="4" customWidth="1"/>
    <col min="2568" max="2568" width="10.140625" style="4" customWidth="1"/>
    <col min="2569" max="2573" width="0.28515625" style="4" customWidth="1"/>
    <col min="2574" max="2574" width="18.5703125" style="4" customWidth="1"/>
    <col min="2575" max="2818" width="11.42578125" style="4"/>
    <col min="2819" max="2819" width="12" style="4" customWidth="1"/>
    <col min="2820" max="2821" width="10.42578125" style="4" customWidth="1"/>
    <col min="2822" max="2822" width="12" style="4" customWidth="1"/>
    <col min="2823" max="2823" width="9" style="4" customWidth="1"/>
    <col min="2824" max="2824" width="10.140625" style="4" customWidth="1"/>
    <col min="2825" max="2829" width="0.28515625" style="4" customWidth="1"/>
    <col min="2830" max="2830" width="18.5703125" style="4" customWidth="1"/>
    <col min="2831" max="3074" width="11.42578125" style="4"/>
    <col min="3075" max="3075" width="12" style="4" customWidth="1"/>
    <col min="3076" max="3077" width="10.42578125" style="4" customWidth="1"/>
    <col min="3078" max="3078" width="12" style="4" customWidth="1"/>
    <col min="3079" max="3079" width="9" style="4" customWidth="1"/>
    <col min="3080" max="3080" width="10.140625" style="4" customWidth="1"/>
    <col min="3081" max="3085" width="0.28515625" style="4" customWidth="1"/>
    <col min="3086" max="3086" width="18.5703125" style="4" customWidth="1"/>
    <col min="3087" max="3330" width="11.42578125" style="4"/>
    <col min="3331" max="3331" width="12" style="4" customWidth="1"/>
    <col min="3332" max="3333" width="10.42578125" style="4" customWidth="1"/>
    <col min="3334" max="3334" width="12" style="4" customWidth="1"/>
    <col min="3335" max="3335" width="9" style="4" customWidth="1"/>
    <col min="3336" max="3336" width="10.140625" style="4" customWidth="1"/>
    <col min="3337" max="3341" width="0.28515625" style="4" customWidth="1"/>
    <col min="3342" max="3342" width="18.5703125" style="4" customWidth="1"/>
    <col min="3343" max="3586" width="11.42578125" style="4"/>
    <col min="3587" max="3587" width="12" style="4" customWidth="1"/>
    <col min="3588" max="3589" width="10.42578125" style="4" customWidth="1"/>
    <col min="3590" max="3590" width="12" style="4" customWidth="1"/>
    <col min="3591" max="3591" width="9" style="4" customWidth="1"/>
    <col min="3592" max="3592" width="10.140625" style="4" customWidth="1"/>
    <col min="3593" max="3597" width="0.28515625" style="4" customWidth="1"/>
    <col min="3598" max="3598" width="18.5703125" style="4" customWidth="1"/>
    <col min="3599" max="3842" width="11.42578125" style="4"/>
    <col min="3843" max="3843" width="12" style="4" customWidth="1"/>
    <col min="3844" max="3845" width="10.42578125" style="4" customWidth="1"/>
    <col min="3846" max="3846" width="12" style="4" customWidth="1"/>
    <col min="3847" max="3847" width="9" style="4" customWidth="1"/>
    <col min="3848" max="3848" width="10.140625" style="4" customWidth="1"/>
    <col min="3849" max="3853" width="0.28515625" style="4" customWidth="1"/>
    <col min="3854" max="3854" width="18.5703125" style="4" customWidth="1"/>
    <col min="3855" max="4098" width="11.42578125" style="4"/>
    <col min="4099" max="4099" width="12" style="4" customWidth="1"/>
    <col min="4100" max="4101" width="10.42578125" style="4" customWidth="1"/>
    <col min="4102" max="4102" width="12" style="4" customWidth="1"/>
    <col min="4103" max="4103" width="9" style="4" customWidth="1"/>
    <col min="4104" max="4104" width="10.140625" style="4" customWidth="1"/>
    <col min="4105" max="4109" width="0.28515625" style="4" customWidth="1"/>
    <col min="4110" max="4110" width="18.5703125" style="4" customWidth="1"/>
    <col min="4111" max="4354" width="11.42578125" style="4"/>
    <col min="4355" max="4355" width="12" style="4" customWidth="1"/>
    <col min="4356" max="4357" width="10.42578125" style="4" customWidth="1"/>
    <col min="4358" max="4358" width="12" style="4" customWidth="1"/>
    <col min="4359" max="4359" width="9" style="4" customWidth="1"/>
    <col min="4360" max="4360" width="10.140625" style="4" customWidth="1"/>
    <col min="4361" max="4365" width="0.28515625" style="4" customWidth="1"/>
    <col min="4366" max="4366" width="18.5703125" style="4" customWidth="1"/>
    <col min="4367" max="4610" width="11.42578125" style="4"/>
    <col min="4611" max="4611" width="12" style="4" customWidth="1"/>
    <col min="4612" max="4613" width="10.42578125" style="4" customWidth="1"/>
    <col min="4614" max="4614" width="12" style="4" customWidth="1"/>
    <col min="4615" max="4615" width="9" style="4" customWidth="1"/>
    <col min="4616" max="4616" width="10.140625" style="4" customWidth="1"/>
    <col min="4617" max="4621" width="0.28515625" style="4" customWidth="1"/>
    <col min="4622" max="4622" width="18.5703125" style="4" customWidth="1"/>
    <col min="4623" max="4866" width="11.42578125" style="4"/>
    <col min="4867" max="4867" width="12" style="4" customWidth="1"/>
    <col min="4868" max="4869" width="10.42578125" style="4" customWidth="1"/>
    <col min="4870" max="4870" width="12" style="4" customWidth="1"/>
    <col min="4871" max="4871" width="9" style="4" customWidth="1"/>
    <col min="4872" max="4872" width="10.140625" style="4" customWidth="1"/>
    <col min="4873" max="4877" width="0.28515625" style="4" customWidth="1"/>
    <col min="4878" max="4878" width="18.5703125" style="4" customWidth="1"/>
    <col min="4879" max="5122" width="11.42578125" style="4"/>
    <col min="5123" max="5123" width="12" style="4" customWidth="1"/>
    <col min="5124" max="5125" width="10.42578125" style="4" customWidth="1"/>
    <col min="5126" max="5126" width="12" style="4" customWidth="1"/>
    <col min="5127" max="5127" width="9" style="4" customWidth="1"/>
    <col min="5128" max="5128" width="10.140625" style="4" customWidth="1"/>
    <col min="5129" max="5133" width="0.28515625" style="4" customWidth="1"/>
    <col min="5134" max="5134" width="18.5703125" style="4" customWidth="1"/>
    <col min="5135" max="5378" width="11.42578125" style="4"/>
    <col min="5379" max="5379" width="12" style="4" customWidth="1"/>
    <col min="5380" max="5381" width="10.42578125" style="4" customWidth="1"/>
    <col min="5382" max="5382" width="12" style="4" customWidth="1"/>
    <col min="5383" max="5383" width="9" style="4" customWidth="1"/>
    <col min="5384" max="5384" width="10.140625" style="4" customWidth="1"/>
    <col min="5385" max="5389" width="0.28515625" style="4" customWidth="1"/>
    <col min="5390" max="5390" width="18.5703125" style="4" customWidth="1"/>
    <col min="5391" max="5634" width="11.42578125" style="4"/>
    <col min="5635" max="5635" width="12" style="4" customWidth="1"/>
    <col min="5636" max="5637" width="10.42578125" style="4" customWidth="1"/>
    <col min="5638" max="5638" width="12" style="4" customWidth="1"/>
    <col min="5639" max="5639" width="9" style="4" customWidth="1"/>
    <col min="5640" max="5640" width="10.140625" style="4" customWidth="1"/>
    <col min="5641" max="5645" width="0.28515625" style="4" customWidth="1"/>
    <col min="5646" max="5646" width="18.5703125" style="4" customWidth="1"/>
    <col min="5647" max="5890" width="11.42578125" style="4"/>
    <col min="5891" max="5891" width="12" style="4" customWidth="1"/>
    <col min="5892" max="5893" width="10.42578125" style="4" customWidth="1"/>
    <col min="5894" max="5894" width="12" style="4" customWidth="1"/>
    <col min="5895" max="5895" width="9" style="4" customWidth="1"/>
    <col min="5896" max="5896" width="10.140625" style="4" customWidth="1"/>
    <col min="5897" max="5901" width="0.28515625" style="4" customWidth="1"/>
    <col min="5902" max="5902" width="18.5703125" style="4" customWidth="1"/>
    <col min="5903" max="6146" width="11.42578125" style="4"/>
    <col min="6147" max="6147" width="12" style="4" customWidth="1"/>
    <col min="6148" max="6149" width="10.42578125" style="4" customWidth="1"/>
    <col min="6150" max="6150" width="12" style="4" customWidth="1"/>
    <col min="6151" max="6151" width="9" style="4" customWidth="1"/>
    <col min="6152" max="6152" width="10.140625" style="4" customWidth="1"/>
    <col min="6153" max="6157" width="0.28515625" style="4" customWidth="1"/>
    <col min="6158" max="6158" width="18.5703125" style="4" customWidth="1"/>
    <col min="6159" max="6402" width="11.42578125" style="4"/>
    <col min="6403" max="6403" width="12" style="4" customWidth="1"/>
    <col min="6404" max="6405" width="10.42578125" style="4" customWidth="1"/>
    <col min="6406" max="6406" width="12" style="4" customWidth="1"/>
    <col min="6407" max="6407" width="9" style="4" customWidth="1"/>
    <col min="6408" max="6408" width="10.140625" style="4" customWidth="1"/>
    <col min="6409" max="6413" width="0.28515625" style="4" customWidth="1"/>
    <col min="6414" max="6414" width="18.5703125" style="4" customWidth="1"/>
    <col min="6415" max="6658" width="11.42578125" style="4"/>
    <col min="6659" max="6659" width="12" style="4" customWidth="1"/>
    <col min="6660" max="6661" width="10.42578125" style="4" customWidth="1"/>
    <col min="6662" max="6662" width="12" style="4" customWidth="1"/>
    <col min="6663" max="6663" width="9" style="4" customWidth="1"/>
    <col min="6664" max="6664" width="10.140625" style="4" customWidth="1"/>
    <col min="6665" max="6669" width="0.28515625" style="4" customWidth="1"/>
    <col min="6670" max="6670" width="18.5703125" style="4" customWidth="1"/>
    <col min="6671" max="6914" width="11.42578125" style="4"/>
    <col min="6915" max="6915" width="12" style="4" customWidth="1"/>
    <col min="6916" max="6917" width="10.42578125" style="4" customWidth="1"/>
    <col min="6918" max="6918" width="12" style="4" customWidth="1"/>
    <col min="6919" max="6919" width="9" style="4" customWidth="1"/>
    <col min="6920" max="6920" width="10.140625" style="4" customWidth="1"/>
    <col min="6921" max="6925" width="0.28515625" style="4" customWidth="1"/>
    <col min="6926" max="6926" width="18.5703125" style="4" customWidth="1"/>
    <col min="6927" max="7170" width="11.42578125" style="4"/>
    <col min="7171" max="7171" width="12" style="4" customWidth="1"/>
    <col min="7172" max="7173" width="10.42578125" style="4" customWidth="1"/>
    <col min="7174" max="7174" width="12" style="4" customWidth="1"/>
    <col min="7175" max="7175" width="9" style="4" customWidth="1"/>
    <col min="7176" max="7176" width="10.140625" style="4" customWidth="1"/>
    <col min="7177" max="7181" width="0.28515625" style="4" customWidth="1"/>
    <col min="7182" max="7182" width="18.5703125" style="4" customWidth="1"/>
    <col min="7183" max="7426" width="11.42578125" style="4"/>
    <col min="7427" max="7427" width="12" style="4" customWidth="1"/>
    <col min="7428" max="7429" width="10.42578125" style="4" customWidth="1"/>
    <col min="7430" max="7430" width="12" style="4" customWidth="1"/>
    <col min="7431" max="7431" width="9" style="4" customWidth="1"/>
    <col min="7432" max="7432" width="10.140625" style="4" customWidth="1"/>
    <col min="7433" max="7437" width="0.28515625" style="4" customWidth="1"/>
    <col min="7438" max="7438" width="18.5703125" style="4" customWidth="1"/>
    <col min="7439" max="7682" width="11.42578125" style="4"/>
    <col min="7683" max="7683" width="12" style="4" customWidth="1"/>
    <col min="7684" max="7685" width="10.42578125" style="4" customWidth="1"/>
    <col min="7686" max="7686" width="12" style="4" customWidth="1"/>
    <col min="7687" max="7687" width="9" style="4" customWidth="1"/>
    <col min="7688" max="7688" width="10.140625" style="4" customWidth="1"/>
    <col min="7689" max="7693" width="0.28515625" style="4" customWidth="1"/>
    <col min="7694" max="7694" width="18.5703125" style="4" customWidth="1"/>
    <col min="7695" max="7938" width="11.42578125" style="4"/>
    <col min="7939" max="7939" width="12" style="4" customWidth="1"/>
    <col min="7940" max="7941" width="10.42578125" style="4" customWidth="1"/>
    <col min="7942" max="7942" width="12" style="4" customWidth="1"/>
    <col min="7943" max="7943" width="9" style="4" customWidth="1"/>
    <col min="7944" max="7944" width="10.140625" style="4" customWidth="1"/>
    <col min="7945" max="7949" width="0.28515625" style="4" customWidth="1"/>
    <col min="7950" max="7950" width="18.5703125" style="4" customWidth="1"/>
    <col min="7951" max="8194" width="11.42578125" style="4"/>
    <col min="8195" max="8195" width="12" style="4" customWidth="1"/>
    <col min="8196" max="8197" width="10.42578125" style="4" customWidth="1"/>
    <col min="8198" max="8198" width="12" style="4" customWidth="1"/>
    <col min="8199" max="8199" width="9" style="4" customWidth="1"/>
    <col min="8200" max="8200" width="10.140625" style="4" customWidth="1"/>
    <col min="8201" max="8205" width="0.28515625" style="4" customWidth="1"/>
    <col min="8206" max="8206" width="18.5703125" style="4" customWidth="1"/>
    <col min="8207" max="8450" width="11.42578125" style="4"/>
    <col min="8451" max="8451" width="12" style="4" customWidth="1"/>
    <col min="8452" max="8453" width="10.42578125" style="4" customWidth="1"/>
    <col min="8454" max="8454" width="12" style="4" customWidth="1"/>
    <col min="8455" max="8455" width="9" style="4" customWidth="1"/>
    <col min="8456" max="8456" width="10.140625" style="4" customWidth="1"/>
    <col min="8457" max="8461" width="0.28515625" style="4" customWidth="1"/>
    <col min="8462" max="8462" width="18.5703125" style="4" customWidth="1"/>
    <col min="8463" max="8706" width="11.42578125" style="4"/>
    <col min="8707" max="8707" width="12" style="4" customWidth="1"/>
    <col min="8708" max="8709" width="10.42578125" style="4" customWidth="1"/>
    <col min="8710" max="8710" width="12" style="4" customWidth="1"/>
    <col min="8711" max="8711" width="9" style="4" customWidth="1"/>
    <col min="8712" max="8712" width="10.140625" style="4" customWidth="1"/>
    <col min="8713" max="8717" width="0.28515625" style="4" customWidth="1"/>
    <col min="8718" max="8718" width="18.5703125" style="4" customWidth="1"/>
    <col min="8719" max="8962" width="11.42578125" style="4"/>
    <col min="8963" max="8963" width="12" style="4" customWidth="1"/>
    <col min="8964" max="8965" width="10.42578125" style="4" customWidth="1"/>
    <col min="8966" max="8966" width="12" style="4" customWidth="1"/>
    <col min="8967" max="8967" width="9" style="4" customWidth="1"/>
    <col min="8968" max="8968" width="10.140625" style="4" customWidth="1"/>
    <col min="8969" max="8973" width="0.28515625" style="4" customWidth="1"/>
    <col min="8974" max="8974" width="18.5703125" style="4" customWidth="1"/>
    <col min="8975" max="9218" width="11.42578125" style="4"/>
    <col min="9219" max="9219" width="12" style="4" customWidth="1"/>
    <col min="9220" max="9221" width="10.42578125" style="4" customWidth="1"/>
    <col min="9222" max="9222" width="12" style="4" customWidth="1"/>
    <col min="9223" max="9223" width="9" style="4" customWidth="1"/>
    <col min="9224" max="9224" width="10.140625" style="4" customWidth="1"/>
    <col min="9225" max="9229" width="0.28515625" style="4" customWidth="1"/>
    <col min="9230" max="9230" width="18.5703125" style="4" customWidth="1"/>
    <col min="9231" max="9474" width="11.42578125" style="4"/>
    <col min="9475" max="9475" width="12" style="4" customWidth="1"/>
    <col min="9476" max="9477" width="10.42578125" style="4" customWidth="1"/>
    <col min="9478" max="9478" width="12" style="4" customWidth="1"/>
    <col min="9479" max="9479" width="9" style="4" customWidth="1"/>
    <col min="9480" max="9480" width="10.140625" style="4" customWidth="1"/>
    <col min="9481" max="9485" width="0.28515625" style="4" customWidth="1"/>
    <col min="9486" max="9486" width="18.5703125" style="4" customWidth="1"/>
    <col min="9487" max="9730" width="11.42578125" style="4"/>
    <col min="9731" max="9731" width="12" style="4" customWidth="1"/>
    <col min="9732" max="9733" width="10.42578125" style="4" customWidth="1"/>
    <col min="9734" max="9734" width="12" style="4" customWidth="1"/>
    <col min="9735" max="9735" width="9" style="4" customWidth="1"/>
    <col min="9736" max="9736" width="10.140625" style="4" customWidth="1"/>
    <col min="9737" max="9741" width="0.28515625" style="4" customWidth="1"/>
    <col min="9742" max="9742" width="18.5703125" style="4" customWidth="1"/>
    <col min="9743" max="9986" width="11.42578125" style="4"/>
    <col min="9987" max="9987" width="12" style="4" customWidth="1"/>
    <col min="9988" max="9989" width="10.42578125" style="4" customWidth="1"/>
    <col min="9990" max="9990" width="12" style="4" customWidth="1"/>
    <col min="9991" max="9991" width="9" style="4" customWidth="1"/>
    <col min="9992" max="9992" width="10.140625" style="4" customWidth="1"/>
    <col min="9993" max="9997" width="0.28515625" style="4" customWidth="1"/>
    <col min="9998" max="9998" width="18.5703125" style="4" customWidth="1"/>
    <col min="9999" max="10242" width="11.42578125" style="4"/>
    <col min="10243" max="10243" width="12" style="4" customWidth="1"/>
    <col min="10244" max="10245" width="10.42578125" style="4" customWidth="1"/>
    <col min="10246" max="10246" width="12" style="4" customWidth="1"/>
    <col min="10247" max="10247" width="9" style="4" customWidth="1"/>
    <col min="10248" max="10248" width="10.140625" style="4" customWidth="1"/>
    <col min="10249" max="10253" width="0.28515625" style="4" customWidth="1"/>
    <col min="10254" max="10254" width="18.5703125" style="4" customWidth="1"/>
    <col min="10255" max="10498" width="11.42578125" style="4"/>
    <col min="10499" max="10499" width="12" style="4" customWidth="1"/>
    <col min="10500" max="10501" width="10.42578125" style="4" customWidth="1"/>
    <col min="10502" max="10502" width="12" style="4" customWidth="1"/>
    <col min="10503" max="10503" width="9" style="4" customWidth="1"/>
    <col min="10504" max="10504" width="10.140625" style="4" customWidth="1"/>
    <col min="10505" max="10509" width="0.28515625" style="4" customWidth="1"/>
    <col min="10510" max="10510" width="18.5703125" style="4" customWidth="1"/>
    <col min="10511" max="10754" width="11.42578125" style="4"/>
    <col min="10755" max="10755" width="12" style="4" customWidth="1"/>
    <col min="10756" max="10757" width="10.42578125" style="4" customWidth="1"/>
    <col min="10758" max="10758" width="12" style="4" customWidth="1"/>
    <col min="10759" max="10759" width="9" style="4" customWidth="1"/>
    <col min="10760" max="10760" width="10.140625" style="4" customWidth="1"/>
    <col min="10761" max="10765" width="0.28515625" style="4" customWidth="1"/>
    <col min="10766" max="10766" width="18.5703125" style="4" customWidth="1"/>
    <col min="10767" max="11010" width="11.42578125" style="4"/>
    <col min="11011" max="11011" width="12" style="4" customWidth="1"/>
    <col min="11012" max="11013" width="10.42578125" style="4" customWidth="1"/>
    <col min="11014" max="11014" width="12" style="4" customWidth="1"/>
    <col min="11015" max="11015" width="9" style="4" customWidth="1"/>
    <col min="11016" max="11016" width="10.140625" style="4" customWidth="1"/>
    <col min="11017" max="11021" width="0.28515625" style="4" customWidth="1"/>
    <col min="11022" max="11022" width="18.5703125" style="4" customWidth="1"/>
    <col min="11023" max="11266" width="11.42578125" style="4"/>
    <col min="11267" max="11267" width="12" style="4" customWidth="1"/>
    <col min="11268" max="11269" width="10.42578125" style="4" customWidth="1"/>
    <col min="11270" max="11270" width="12" style="4" customWidth="1"/>
    <col min="11271" max="11271" width="9" style="4" customWidth="1"/>
    <col min="11272" max="11272" width="10.140625" style="4" customWidth="1"/>
    <col min="11273" max="11277" width="0.28515625" style="4" customWidth="1"/>
    <col min="11278" max="11278" width="18.5703125" style="4" customWidth="1"/>
    <col min="11279" max="11522" width="11.42578125" style="4"/>
    <col min="11523" max="11523" width="12" style="4" customWidth="1"/>
    <col min="11524" max="11525" width="10.42578125" style="4" customWidth="1"/>
    <col min="11526" max="11526" width="12" style="4" customWidth="1"/>
    <col min="11527" max="11527" width="9" style="4" customWidth="1"/>
    <col min="11528" max="11528" width="10.140625" style="4" customWidth="1"/>
    <col min="11529" max="11533" width="0.28515625" style="4" customWidth="1"/>
    <col min="11534" max="11534" width="18.5703125" style="4" customWidth="1"/>
    <col min="11535" max="11778" width="11.42578125" style="4"/>
    <col min="11779" max="11779" width="12" style="4" customWidth="1"/>
    <col min="11780" max="11781" width="10.42578125" style="4" customWidth="1"/>
    <col min="11782" max="11782" width="12" style="4" customWidth="1"/>
    <col min="11783" max="11783" width="9" style="4" customWidth="1"/>
    <col min="11784" max="11784" width="10.140625" style="4" customWidth="1"/>
    <col min="11785" max="11789" width="0.28515625" style="4" customWidth="1"/>
    <col min="11790" max="11790" width="18.5703125" style="4" customWidth="1"/>
    <col min="11791" max="12034" width="11.42578125" style="4"/>
    <col min="12035" max="12035" width="12" style="4" customWidth="1"/>
    <col min="12036" max="12037" width="10.42578125" style="4" customWidth="1"/>
    <col min="12038" max="12038" width="12" style="4" customWidth="1"/>
    <col min="12039" max="12039" width="9" style="4" customWidth="1"/>
    <col min="12040" max="12040" width="10.140625" style="4" customWidth="1"/>
    <col min="12041" max="12045" width="0.28515625" style="4" customWidth="1"/>
    <col min="12046" max="12046" width="18.5703125" style="4" customWidth="1"/>
    <col min="12047" max="12290" width="11.42578125" style="4"/>
    <col min="12291" max="12291" width="12" style="4" customWidth="1"/>
    <col min="12292" max="12293" width="10.42578125" style="4" customWidth="1"/>
    <col min="12294" max="12294" width="12" style="4" customWidth="1"/>
    <col min="12295" max="12295" width="9" style="4" customWidth="1"/>
    <col min="12296" max="12296" width="10.140625" style="4" customWidth="1"/>
    <col min="12297" max="12301" width="0.28515625" style="4" customWidth="1"/>
    <col min="12302" max="12302" width="18.5703125" style="4" customWidth="1"/>
    <col min="12303" max="12546" width="11.42578125" style="4"/>
    <col min="12547" max="12547" width="12" style="4" customWidth="1"/>
    <col min="12548" max="12549" width="10.42578125" style="4" customWidth="1"/>
    <col min="12550" max="12550" width="12" style="4" customWidth="1"/>
    <col min="12551" max="12551" width="9" style="4" customWidth="1"/>
    <col min="12552" max="12552" width="10.140625" style="4" customWidth="1"/>
    <col min="12553" max="12557" width="0.28515625" style="4" customWidth="1"/>
    <col min="12558" max="12558" width="18.5703125" style="4" customWidth="1"/>
    <col min="12559" max="12802" width="11.42578125" style="4"/>
    <col min="12803" max="12803" width="12" style="4" customWidth="1"/>
    <col min="12804" max="12805" width="10.42578125" style="4" customWidth="1"/>
    <col min="12806" max="12806" width="12" style="4" customWidth="1"/>
    <col min="12807" max="12807" width="9" style="4" customWidth="1"/>
    <col min="12808" max="12808" width="10.140625" style="4" customWidth="1"/>
    <col min="12809" max="12813" width="0.28515625" style="4" customWidth="1"/>
    <col min="12814" max="12814" width="18.5703125" style="4" customWidth="1"/>
    <col min="12815" max="13058" width="11.42578125" style="4"/>
    <col min="13059" max="13059" width="12" style="4" customWidth="1"/>
    <col min="13060" max="13061" width="10.42578125" style="4" customWidth="1"/>
    <col min="13062" max="13062" width="12" style="4" customWidth="1"/>
    <col min="13063" max="13063" width="9" style="4" customWidth="1"/>
    <col min="13064" max="13064" width="10.140625" style="4" customWidth="1"/>
    <col min="13065" max="13069" width="0.28515625" style="4" customWidth="1"/>
    <col min="13070" max="13070" width="18.5703125" style="4" customWidth="1"/>
    <col min="13071" max="13314" width="11.42578125" style="4"/>
    <col min="13315" max="13315" width="12" style="4" customWidth="1"/>
    <col min="13316" max="13317" width="10.42578125" style="4" customWidth="1"/>
    <col min="13318" max="13318" width="12" style="4" customWidth="1"/>
    <col min="13319" max="13319" width="9" style="4" customWidth="1"/>
    <col min="13320" max="13320" width="10.140625" style="4" customWidth="1"/>
    <col min="13321" max="13325" width="0.28515625" style="4" customWidth="1"/>
    <col min="13326" max="13326" width="18.5703125" style="4" customWidth="1"/>
    <col min="13327" max="13570" width="11.42578125" style="4"/>
    <col min="13571" max="13571" width="12" style="4" customWidth="1"/>
    <col min="13572" max="13573" width="10.42578125" style="4" customWidth="1"/>
    <col min="13574" max="13574" width="12" style="4" customWidth="1"/>
    <col min="13575" max="13575" width="9" style="4" customWidth="1"/>
    <col min="13576" max="13576" width="10.140625" style="4" customWidth="1"/>
    <col min="13577" max="13581" width="0.28515625" style="4" customWidth="1"/>
    <col min="13582" max="13582" width="18.5703125" style="4" customWidth="1"/>
    <col min="13583" max="13826" width="11.42578125" style="4"/>
    <col min="13827" max="13827" width="12" style="4" customWidth="1"/>
    <col min="13828" max="13829" width="10.42578125" style="4" customWidth="1"/>
    <col min="13830" max="13830" width="12" style="4" customWidth="1"/>
    <col min="13831" max="13831" width="9" style="4" customWidth="1"/>
    <col min="13832" max="13832" width="10.140625" style="4" customWidth="1"/>
    <col min="13833" max="13837" width="0.28515625" style="4" customWidth="1"/>
    <col min="13838" max="13838" width="18.5703125" style="4" customWidth="1"/>
    <col min="13839" max="14082" width="11.42578125" style="4"/>
    <col min="14083" max="14083" width="12" style="4" customWidth="1"/>
    <col min="14084" max="14085" width="10.42578125" style="4" customWidth="1"/>
    <col min="14086" max="14086" width="12" style="4" customWidth="1"/>
    <col min="14087" max="14087" width="9" style="4" customWidth="1"/>
    <col min="14088" max="14088" width="10.140625" style="4" customWidth="1"/>
    <col min="14089" max="14093" width="0.28515625" style="4" customWidth="1"/>
    <col min="14094" max="14094" width="18.5703125" style="4" customWidth="1"/>
    <col min="14095" max="14338" width="11.42578125" style="4"/>
    <col min="14339" max="14339" width="12" style="4" customWidth="1"/>
    <col min="14340" max="14341" width="10.42578125" style="4" customWidth="1"/>
    <col min="14342" max="14342" width="12" style="4" customWidth="1"/>
    <col min="14343" max="14343" width="9" style="4" customWidth="1"/>
    <col min="14344" max="14344" width="10.140625" style="4" customWidth="1"/>
    <col min="14345" max="14349" width="0.28515625" style="4" customWidth="1"/>
    <col min="14350" max="14350" width="18.5703125" style="4" customWidth="1"/>
    <col min="14351" max="14594" width="11.42578125" style="4"/>
    <col min="14595" max="14595" width="12" style="4" customWidth="1"/>
    <col min="14596" max="14597" width="10.42578125" style="4" customWidth="1"/>
    <col min="14598" max="14598" width="12" style="4" customWidth="1"/>
    <col min="14599" max="14599" width="9" style="4" customWidth="1"/>
    <col min="14600" max="14600" width="10.140625" style="4" customWidth="1"/>
    <col min="14601" max="14605" width="0.28515625" style="4" customWidth="1"/>
    <col min="14606" max="14606" width="18.5703125" style="4" customWidth="1"/>
    <col min="14607" max="14850" width="11.42578125" style="4"/>
    <col min="14851" max="14851" width="12" style="4" customWidth="1"/>
    <col min="14852" max="14853" width="10.42578125" style="4" customWidth="1"/>
    <col min="14854" max="14854" width="12" style="4" customWidth="1"/>
    <col min="14855" max="14855" width="9" style="4" customWidth="1"/>
    <col min="14856" max="14856" width="10.140625" style="4" customWidth="1"/>
    <col min="14857" max="14861" width="0.28515625" style="4" customWidth="1"/>
    <col min="14862" max="14862" width="18.5703125" style="4" customWidth="1"/>
    <col min="14863" max="15106" width="11.42578125" style="4"/>
    <col min="15107" max="15107" width="12" style="4" customWidth="1"/>
    <col min="15108" max="15109" width="10.42578125" style="4" customWidth="1"/>
    <col min="15110" max="15110" width="12" style="4" customWidth="1"/>
    <col min="15111" max="15111" width="9" style="4" customWidth="1"/>
    <col min="15112" max="15112" width="10.140625" style="4" customWidth="1"/>
    <col min="15113" max="15117" width="0.28515625" style="4" customWidth="1"/>
    <col min="15118" max="15118" width="18.5703125" style="4" customWidth="1"/>
    <col min="15119" max="15362" width="11.42578125" style="4"/>
    <col min="15363" max="15363" width="12" style="4" customWidth="1"/>
    <col min="15364" max="15365" width="10.42578125" style="4" customWidth="1"/>
    <col min="15366" max="15366" width="12" style="4" customWidth="1"/>
    <col min="15367" max="15367" width="9" style="4" customWidth="1"/>
    <col min="15368" max="15368" width="10.140625" style="4" customWidth="1"/>
    <col min="15369" max="15373" width="0.28515625" style="4" customWidth="1"/>
    <col min="15374" max="15374" width="18.5703125" style="4" customWidth="1"/>
    <col min="15375" max="15618" width="11.42578125" style="4"/>
    <col min="15619" max="15619" width="12" style="4" customWidth="1"/>
    <col min="15620" max="15621" width="10.42578125" style="4" customWidth="1"/>
    <col min="15622" max="15622" width="12" style="4" customWidth="1"/>
    <col min="15623" max="15623" width="9" style="4" customWidth="1"/>
    <col min="15624" max="15624" width="10.140625" style="4" customWidth="1"/>
    <col min="15625" max="15629" width="0.28515625" style="4" customWidth="1"/>
    <col min="15630" max="15630" width="18.5703125" style="4" customWidth="1"/>
    <col min="15631" max="15874" width="11.42578125" style="4"/>
    <col min="15875" max="15875" width="12" style="4" customWidth="1"/>
    <col min="15876" max="15877" width="10.42578125" style="4" customWidth="1"/>
    <col min="15878" max="15878" width="12" style="4" customWidth="1"/>
    <col min="15879" max="15879" width="9" style="4" customWidth="1"/>
    <col min="15880" max="15880" width="10.140625" style="4" customWidth="1"/>
    <col min="15881" max="15885" width="0.28515625" style="4" customWidth="1"/>
    <col min="15886" max="15886" width="18.5703125" style="4" customWidth="1"/>
    <col min="15887" max="16130" width="11.42578125" style="4"/>
    <col min="16131" max="16131" width="12" style="4" customWidth="1"/>
    <col min="16132" max="16133" width="10.42578125" style="4" customWidth="1"/>
    <col min="16134" max="16134" width="12" style="4" customWidth="1"/>
    <col min="16135" max="16135" width="9" style="4" customWidth="1"/>
    <col min="16136" max="16136" width="10.140625" style="4" customWidth="1"/>
    <col min="16137" max="16141" width="0.28515625" style="4" customWidth="1"/>
    <col min="16142" max="16142" width="18.5703125" style="4" customWidth="1"/>
    <col min="16143" max="16384" width="11.42578125" style="4"/>
  </cols>
  <sheetData>
    <row r="1" spans="1:13" ht="12" thickBot="1" x14ac:dyDescent="0.25">
      <c r="A1" s="15" t="s">
        <v>26</v>
      </c>
      <c r="B1" s="15"/>
      <c r="E1" s="15"/>
      <c r="I1" s="16" t="s">
        <v>27</v>
      </c>
      <c r="J1" s="16" t="str">
        <f>A1&amp;" "&amp;I1</f>
        <v>CIUDAD DE MADRID 01.01.22</v>
      </c>
    </row>
    <row r="2" spans="1:13" ht="12" thickBot="1" x14ac:dyDescent="0.25">
      <c r="A2" s="15" t="s">
        <v>28</v>
      </c>
      <c r="B2" s="15"/>
      <c r="G2" s="17" t="s">
        <v>29</v>
      </c>
      <c r="I2" s="3" t="str">
        <f>"CIUDAD DE MADRID 01.01.2014"</f>
        <v>CIUDAD DE MADRID 01.01.2014</v>
      </c>
    </row>
    <row r="3" spans="1:13" x14ac:dyDescent="0.2">
      <c r="A3" s="15" t="s">
        <v>30</v>
      </c>
      <c r="B3" s="15"/>
      <c r="I3" s="3" t="s">
        <v>0</v>
      </c>
    </row>
    <row r="4" spans="1:13" ht="12" thickBot="1" x14ac:dyDescent="0.25">
      <c r="A4" s="15"/>
      <c r="B4" s="15"/>
    </row>
    <row r="5" spans="1:13" ht="13.5" customHeight="1" thickBot="1" x14ac:dyDescent="0.25">
      <c r="A5" s="37" t="s">
        <v>31</v>
      </c>
      <c r="B5" s="39" t="s">
        <v>32</v>
      </c>
      <c r="C5" s="41" t="s">
        <v>33</v>
      </c>
      <c r="D5" s="41"/>
      <c r="E5" s="41"/>
      <c r="F5" s="41" t="s">
        <v>34</v>
      </c>
      <c r="G5" s="41"/>
      <c r="H5" s="41"/>
    </row>
    <row r="6" spans="1:13" ht="18" customHeight="1" thickBot="1" x14ac:dyDescent="0.25">
      <c r="A6" s="38"/>
      <c r="B6" s="40"/>
      <c r="C6" s="18" t="s">
        <v>35</v>
      </c>
      <c r="D6" s="18" t="s">
        <v>36</v>
      </c>
      <c r="E6" s="18" t="s">
        <v>37</v>
      </c>
      <c r="F6" s="18" t="s">
        <v>35</v>
      </c>
      <c r="G6" s="18" t="s">
        <v>36</v>
      </c>
      <c r="H6" s="18" t="s">
        <v>37</v>
      </c>
    </row>
    <row r="8" spans="1:13" x14ac:dyDescent="0.2">
      <c r="A8" s="19" t="s">
        <v>1</v>
      </c>
      <c r="B8" s="20">
        <v>3286647</v>
      </c>
      <c r="C8" s="21">
        <v>2769404</v>
      </c>
      <c r="D8" s="21">
        <v>1293153</v>
      </c>
      <c r="E8" s="21">
        <v>1476251</v>
      </c>
      <c r="F8" s="21">
        <v>517243</v>
      </c>
      <c r="G8" s="21">
        <v>241663</v>
      </c>
      <c r="H8" s="21">
        <v>275580</v>
      </c>
      <c r="I8" s="22"/>
    </row>
    <row r="9" spans="1:13" x14ac:dyDescent="0.2">
      <c r="A9" s="23"/>
      <c r="B9" s="23"/>
      <c r="C9" s="24"/>
      <c r="F9" s="24"/>
      <c r="G9" s="10"/>
      <c r="H9" s="10"/>
    </row>
    <row r="10" spans="1:13" x14ac:dyDescent="0.2">
      <c r="A10" s="25" t="s">
        <v>38</v>
      </c>
      <c r="B10" s="20">
        <v>127197</v>
      </c>
      <c r="C10" s="21">
        <v>106445</v>
      </c>
      <c r="D10" s="10">
        <v>54550</v>
      </c>
      <c r="E10" s="10">
        <v>51895</v>
      </c>
      <c r="F10" s="21">
        <v>20752</v>
      </c>
      <c r="G10" s="10">
        <v>10644</v>
      </c>
      <c r="H10" s="10">
        <v>10108</v>
      </c>
      <c r="I10" s="22">
        <f>-D10/$B$8*100</f>
        <v>-1.6597462398608673</v>
      </c>
      <c r="J10" s="22">
        <f>E10/$B$8*100</f>
        <v>1.5789648234203431</v>
      </c>
      <c r="L10" s="22">
        <f>-G10/$B$8*100</f>
        <v>-0.32385589325534508</v>
      </c>
      <c r="M10" s="22">
        <f>H10/$B$8*100</f>
        <v>0.30754747923948023</v>
      </c>
    </row>
    <row r="11" spans="1:13" x14ac:dyDescent="0.2">
      <c r="A11" s="25" t="s">
        <v>39</v>
      </c>
      <c r="B11" s="20">
        <v>140666</v>
      </c>
      <c r="C11" s="21">
        <v>120789</v>
      </c>
      <c r="D11" s="10">
        <v>61715</v>
      </c>
      <c r="E11" s="10">
        <v>59074</v>
      </c>
      <c r="F11" s="21">
        <v>19877</v>
      </c>
      <c r="G11" s="10">
        <v>10150</v>
      </c>
      <c r="H11" s="10">
        <v>9727</v>
      </c>
      <c r="I11" s="22">
        <f t="shared" ref="I11:I30" si="0">-D11/$B$8*100</f>
        <v>-1.8777495727408511</v>
      </c>
      <c r="J11" s="22">
        <f t="shared" ref="J11:J30" si="1">E11/$B$8*100</f>
        <v>1.7973941223380547</v>
      </c>
      <c r="L11" s="22">
        <f t="shared" ref="L11:L30" si="2">-G11/$B$8*100</f>
        <v>-0.30882537735266369</v>
      </c>
      <c r="M11" s="22">
        <f t="shared" ref="M11:M30" si="3">H11/$B$8*100</f>
        <v>0.29595511778417333</v>
      </c>
    </row>
    <row r="12" spans="1:13" x14ac:dyDescent="0.2">
      <c r="A12" s="25" t="s">
        <v>40</v>
      </c>
      <c r="B12" s="20">
        <v>148540</v>
      </c>
      <c r="C12" s="21">
        <v>130771</v>
      </c>
      <c r="D12" s="10">
        <v>67003</v>
      </c>
      <c r="E12" s="10">
        <v>63768</v>
      </c>
      <c r="F12" s="21">
        <v>17769</v>
      </c>
      <c r="G12" s="10">
        <v>9156</v>
      </c>
      <c r="H12" s="10">
        <v>8613</v>
      </c>
      <c r="I12" s="22">
        <f t="shared" si="0"/>
        <v>-2.038643030419756</v>
      </c>
      <c r="J12" s="22">
        <f t="shared" si="1"/>
        <v>1.9402144495590794</v>
      </c>
      <c r="L12" s="22">
        <f t="shared" si="2"/>
        <v>-0.27858178867398903</v>
      </c>
      <c r="M12" s="22">
        <f t="shared" si="3"/>
        <v>0.26206039163926031</v>
      </c>
    </row>
    <row r="13" spans="1:13" x14ac:dyDescent="0.2">
      <c r="A13" s="25" t="s">
        <v>41</v>
      </c>
      <c r="B13" s="20">
        <v>148911</v>
      </c>
      <c r="C13" s="21">
        <v>129749</v>
      </c>
      <c r="D13" s="10">
        <v>65977</v>
      </c>
      <c r="E13" s="10">
        <v>63772</v>
      </c>
      <c r="F13" s="21">
        <v>19162</v>
      </c>
      <c r="G13" s="10">
        <v>9776</v>
      </c>
      <c r="H13" s="10">
        <v>9386</v>
      </c>
      <c r="I13" s="22">
        <f t="shared" si="0"/>
        <v>-2.0074258050834177</v>
      </c>
      <c r="J13" s="22">
        <f t="shared" si="1"/>
        <v>1.9403361541412874</v>
      </c>
      <c r="L13" s="22">
        <f t="shared" si="2"/>
        <v>-0.2974459989162207</v>
      </c>
      <c r="M13" s="22">
        <f t="shared" si="3"/>
        <v>0.28557980215094592</v>
      </c>
    </row>
    <row r="14" spans="1:13" x14ac:dyDescent="0.2">
      <c r="A14" s="25" t="s">
        <v>42</v>
      </c>
      <c r="B14" s="20">
        <v>169967</v>
      </c>
      <c r="C14" s="21">
        <v>129185</v>
      </c>
      <c r="D14" s="10">
        <v>65536</v>
      </c>
      <c r="E14" s="10">
        <v>63649</v>
      </c>
      <c r="F14" s="21">
        <v>40782</v>
      </c>
      <c r="G14" s="10">
        <v>18734</v>
      </c>
      <c r="H14" s="10">
        <v>22048</v>
      </c>
      <c r="I14" s="22">
        <f t="shared" si="0"/>
        <v>-1.9940078748949916</v>
      </c>
      <c r="J14" s="22">
        <f t="shared" si="1"/>
        <v>1.9365937382383929</v>
      </c>
      <c r="L14" s="22">
        <f t="shared" si="2"/>
        <v>-0.57000341077091643</v>
      </c>
      <c r="M14" s="22">
        <f t="shared" si="3"/>
        <v>0.67083565713019988</v>
      </c>
    </row>
    <row r="15" spans="1:13" x14ac:dyDescent="0.2">
      <c r="A15" s="25" t="s">
        <v>43</v>
      </c>
      <c r="B15" s="20">
        <v>214543</v>
      </c>
      <c r="C15" s="21">
        <v>146952</v>
      </c>
      <c r="D15" s="10">
        <v>73570</v>
      </c>
      <c r="E15" s="10">
        <v>73382</v>
      </c>
      <c r="F15" s="21">
        <v>67591</v>
      </c>
      <c r="G15" s="10">
        <v>29938</v>
      </c>
      <c r="H15" s="10">
        <v>37653</v>
      </c>
      <c r="I15" s="22">
        <f t="shared" si="0"/>
        <v>-2.238451528259652</v>
      </c>
      <c r="J15" s="22">
        <f t="shared" si="1"/>
        <v>2.2327314128958786</v>
      </c>
      <c r="L15" s="22">
        <f t="shared" si="2"/>
        <v>-0.91089794553537384</v>
      </c>
      <c r="M15" s="22">
        <f t="shared" si="3"/>
        <v>1.1456356584689502</v>
      </c>
    </row>
    <row r="16" spans="1:13" x14ac:dyDescent="0.2">
      <c r="A16" s="25" t="s">
        <v>44</v>
      </c>
      <c r="B16" s="20">
        <v>228304</v>
      </c>
      <c r="C16" s="21">
        <v>156624</v>
      </c>
      <c r="D16" s="10">
        <v>78499</v>
      </c>
      <c r="E16" s="10">
        <v>78125</v>
      </c>
      <c r="F16" s="21">
        <v>71680</v>
      </c>
      <c r="G16" s="10">
        <v>32850</v>
      </c>
      <c r="H16" s="10">
        <v>38830</v>
      </c>
      <c r="I16" s="22">
        <f t="shared" si="0"/>
        <v>-2.3884219996853937</v>
      </c>
      <c r="J16" s="22">
        <f t="shared" si="1"/>
        <v>2.3770426212489504</v>
      </c>
      <c r="L16" s="22">
        <f t="shared" si="2"/>
        <v>-0.99949888138275889</v>
      </c>
      <c r="M16" s="22">
        <f t="shared" si="3"/>
        <v>1.1814472317836384</v>
      </c>
    </row>
    <row r="17" spans="1:13" x14ac:dyDescent="0.2">
      <c r="A17" s="25" t="s">
        <v>45</v>
      </c>
      <c r="B17" s="20">
        <v>232251</v>
      </c>
      <c r="C17" s="21">
        <v>168249</v>
      </c>
      <c r="D17" s="10">
        <v>83333</v>
      </c>
      <c r="E17" s="10">
        <v>84916</v>
      </c>
      <c r="F17" s="21">
        <v>64002</v>
      </c>
      <c r="G17" s="10">
        <v>30067</v>
      </c>
      <c r="H17" s="10">
        <v>33935</v>
      </c>
      <c r="I17" s="22">
        <f t="shared" si="0"/>
        <v>-2.535501987283697</v>
      </c>
      <c r="J17" s="22">
        <f t="shared" si="1"/>
        <v>2.5836665756924915</v>
      </c>
      <c r="L17" s="22">
        <f t="shared" si="2"/>
        <v>-0.91482291831158014</v>
      </c>
      <c r="M17" s="22">
        <f t="shared" si="3"/>
        <v>1.0325112493066642</v>
      </c>
    </row>
    <row r="18" spans="1:13" x14ac:dyDescent="0.2">
      <c r="A18" s="25" t="s">
        <v>46</v>
      </c>
      <c r="B18" s="20">
        <v>253093</v>
      </c>
      <c r="C18" s="21">
        <v>197786</v>
      </c>
      <c r="D18" s="10">
        <v>96634</v>
      </c>
      <c r="E18" s="10">
        <v>101152</v>
      </c>
      <c r="F18" s="21">
        <v>55307</v>
      </c>
      <c r="G18" s="10">
        <v>26934</v>
      </c>
      <c r="H18" s="10">
        <v>28373</v>
      </c>
      <c r="I18" s="22">
        <f t="shared" si="0"/>
        <v>-2.9402001492706704</v>
      </c>
      <c r="J18" s="22">
        <f t="shared" si="1"/>
        <v>3.0776654748745456</v>
      </c>
      <c r="L18" s="22">
        <f t="shared" si="2"/>
        <v>-0.8194978042972062</v>
      </c>
      <c r="M18" s="22">
        <f t="shared" si="3"/>
        <v>0.86328102774651494</v>
      </c>
    </row>
    <row r="19" spans="1:13" x14ac:dyDescent="0.2">
      <c r="A19" s="25" t="s">
        <v>47</v>
      </c>
      <c r="B19" s="20">
        <v>265038</v>
      </c>
      <c r="C19" s="21">
        <v>221824</v>
      </c>
      <c r="D19" s="10">
        <v>107219</v>
      </c>
      <c r="E19" s="10">
        <v>114605</v>
      </c>
      <c r="F19" s="21">
        <v>43214</v>
      </c>
      <c r="G19" s="10">
        <v>21034</v>
      </c>
      <c r="H19" s="10">
        <v>22180</v>
      </c>
      <c r="I19" s="22">
        <f t="shared" si="0"/>
        <v>-3.2622608999384481</v>
      </c>
      <c r="J19" s="22">
        <f t="shared" si="1"/>
        <v>3.4869884109854206</v>
      </c>
      <c r="L19" s="22">
        <f t="shared" si="2"/>
        <v>-0.63998354554048553</v>
      </c>
      <c r="M19" s="22">
        <f t="shared" si="3"/>
        <v>0.67485190834306208</v>
      </c>
    </row>
    <row r="20" spans="1:13" x14ac:dyDescent="0.2">
      <c r="A20" s="25" t="s">
        <v>48</v>
      </c>
      <c r="B20" s="20">
        <v>249283</v>
      </c>
      <c r="C20" s="21">
        <v>215394</v>
      </c>
      <c r="D20" s="10">
        <v>102717</v>
      </c>
      <c r="E20" s="10">
        <v>112677</v>
      </c>
      <c r="F20" s="21">
        <v>33889</v>
      </c>
      <c r="G20" s="10">
        <v>15977</v>
      </c>
      <c r="H20" s="10">
        <v>17912</v>
      </c>
      <c r="I20" s="22">
        <f t="shared" si="0"/>
        <v>-3.1252823926634048</v>
      </c>
      <c r="J20" s="22">
        <f t="shared" si="1"/>
        <v>3.4283268023611901</v>
      </c>
      <c r="L20" s="22">
        <f t="shared" si="2"/>
        <v>-0.48611852748408946</v>
      </c>
      <c r="M20" s="22">
        <f t="shared" si="3"/>
        <v>0.5449931191271834</v>
      </c>
    </row>
    <row r="21" spans="1:13" x14ac:dyDescent="0.2">
      <c r="A21" s="25" t="s">
        <v>49</v>
      </c>
      <c r="B21" s="20">
        <v>238359</v>
      </c>
      <c r="C21" s="21">
        <v>214272</v>
      </c>
      <c r="D21" s="10">
        <v>99365</v>
      </c>
      <c r="E21" s="10">
        <v>114907</v>
      </c>
      <c r="F21" s="21">
        <v>24087</v>
      </c>
      <c r="G21" s="10">
        <v>10844</v>
      </c>
      <c r="H21" s="10">
        <v>13243</v>
      </c>
      <c r="I21" s="22">
        <f t="shared" si="0"/>
        <v>-3.0232939527731451</v>
      </c>
      <c r="J21" s="22">
        <f t="shared" si="1"/>
        <v>3.4961771069421208</v>
      </c>
      <c r="L21" s="22">
        <f t="shared" si="2"/>
        <v>-0.32994112236574236</v>
      </c>
      <c r="M21" s="22">
        <f t="shared" si="3"/>
        <v>0.40293344554495814</v>
      </c>
    </row>
    <row r="22" spans="1:13" x14ac:dyDescent="0.2">
      <c r="A22" s="25" t="s">
        <v>50</v>
      </c>
      <c r="B22" s="20">
        <v>203896</v>
      </c>
      <c r="C22" s="21">
        <v>187615</v>
      </c>
      <c r="D22" s="10">
        <v>85495</v>
      </c>
      <c r="E22" s="10">
        <v>102120</v>
      </c>
      <c r="F22" s="21">
        <v>16281</v>
      </c>
      <c r="G22" s="10">
        <v>6841</v>
      </c>
      <c r="H22" s="10">
        <v>9440</v>
      </c>
      <c r="I22" s="22">
        <f t="shared" si="0"/>
        <v>-2.6012833139670914</v>
      </c>
      <c r="J22" s="22">
        <f t="shared" si="1"/>
        <v>3.1071179837688683</v>
      </c>
      <c r="L22" s="22">
        <f t="shared" si="2"/>
        <v>-0.20814526172114012</v>
      </c>
      <c r="M22" s="22">
        <f t="shared" si="3"/>
        <v>0.28722281401075322</v>
      </c>
    </row>
    <row r="23" spans="1:13" x14ac:dyDescent="0.2">
      <c r="A23" s="25" t="s">
        <v>51</v>
      </c>
      <c r="B23" s="20">
        <v>160179</v>
      </c>
      <c r="C23" s="21">
        <v>149905</v>
      </c>
      <c r="D23" s="10">
        <v>65306</v>
      </c>
      <c r="E23" s="10">
        <v>84599</v>
      </c>
      <c r="F23" s="21">
        <v>10274</v>
      </c>
      <c r="G23" s="10">
        <v>4040</v>
      </c>
      <c r="H23" s="10">
        <v>6234</v>
      </c>
      <c r="I23" s="22">
        <f t="shared" si="0"/>
        <v>-1.9870098614180347</v>
      </c>
      <c r="J23" s="22">
        <f t="shared" si="1"/>
        <v>2.5740214875525118</v>
      </c>
      <c r="L23" s="22">
        <f t="shared" si="2"/>
        <v>-0.12292162803002574</v>
      </c>
      <c r="M23" s="22">
        <f t="shared" si="3"/>
        <v>0.18967659137108428</v>
      </c>
    </row>
    <row r="24" spans="1:13" x14ac:dyDescent="0.2">
      <c r="A24" s="25" t="s">
        <v>52</v>
      </c>
      <c r="B24" s="20">
        <v>143173</v>
      </c>
      <c r="C24" s="21">
        <v>137274</v>
      </c>
      <c r="D24" s="10">
        <v>57527</v>
      </c>
      <c r="E24" s="10">
        <v>79747</v>
      </c>
      <c r="F24" s="21">
        <v>5899</v>
      </c>
      <c r="G24" s="10">
        <v>2230</v>
      </c>
      <c r="H24" s="10">
        <v>3669</v>
      </c>
      <c r="I24" s="22">
        <f t="shared" si="0"/>
        <v>-1.7503248751691312</v>
      </c>
      <c r="J24" s="22">
        <f t="shared" si="1"/>
        <v>2.4263938293342728</v>
      </c>
      <c r="L24" s="22">
        <f t="shared" si="2"/>
        <v>-6.7850304580930054E-2</v>
      </c>
      <c r="M24" s="22">
        <f t="shared" si="3"/>
        <v>0.11163352803023872</v>
      </c>
    </row>
    <row r="25" spans="1:13" x14ac:dyDescent="0.2">
      <c r="A25" s="23" t="s">
        <v>53</v>
      </c>
      <c r="B25" s="20">
        <v>129892</v>
      </c>
      <c r="C25" s="21">
        <v>126637</v>
      </c>
      <c r="D25" s="10">
        <v>50680</v>
      </c>
      <c r="E25" s="10">
        <v>75957</v>
      </c>
      <c r="F25" s="21">
        <v>3255</v>
      </c>
      <c r="G25" s="10">
        <v>1214</v>
      </c>
      <c r="H25" s="10">
        <v>2041</v>
      </c>
      <c r="I25" s="22">
        <f t="shared" si="0"/>
        <v>-1.5419970565746792</v>
      </c>
      <c r="J25" s="22">
        <f t="shared" si="1"/>
        <v>2.3110787376922439</v>
      </c>
      <c r="L25" s="22">
        <f t="shared" si="2"/>
        <v>-3.693734070011169E-2</v>
      </c>
      <c r="M25" s="22">
        <f t="shared" si="3"/>
        <v>6.2099763071604586E-2</v>
      </c>
    </row>
    <row r="26" spans="1:13" x14ac:dyDescent="0.2">
      <c r="A26" s="23" t="s">
        <v>54</v>
      </c>
      <c r="B26" s="20">
        <v>98557</v>
      </c>
      <c r="C26" s="21">
        <v>96585</v>
      </c>
      <c r="D26" s="10">
        <v>36302</v>
      </c>
      <c r="E26" s="10">
        <v>60283</v>
      </c>
      <c r="F26" s="21">
        <v>1972</v>
      </c>
      <c r="G26" s="10">
        <v>760</v>
      </c>
      <c r="H26" s="10">
        <v>1212</v>
      </c>
      <c r="I26" s="22">
        <f t="shared" si="0"/>
        <v>-1.1045299358282163</v>
      </c>
      <c r="J26" s="22">
        <f t="shared" si="1"/>
        <v>1.8341793323104063</v>
      </c>
      <c r="L26" s="22">
        <f t="shared" si="2"/>
        <v>-2.3123870619509792E-2</v>
      </c>
      <c r="M26" s="22">
        <f t="shared" si="3"/>
        <v>3.6876488409007722E-2</v>
      </c>
    </row>
    <row r="27" spans="1:13" x14ac:dyDescent="0.2">
      <c r="A27" s="23" t="s">
        <v>55</v>
      </c>
      <c r="B27" s="20">
        <v>82187</v>
      </c>
      <c r="C27" s="21">
        <v>81240</v>
      </c>
      <c r="D27" s="10">
        <v>27549</v>
      </c>
      <c r="E27" s="10">
        <v>53691</v>
      </c>
      <c r="F27" s="21">
        <v>947</v>
      </c>
      <c r="G27" s="10">
        <v>318</v>
      </c>
      <c r="H27" s="10">
        <v>629</v>
      </c>
      <c r="I27" s="22">
        <f t="shared" si="0"/>
        <v>-0.83820988381167805</v>
      </c>
      <c r="J27" s="22">
        <f t="shared" si="1"/>
        <v>1.6336101808317109</v>
      </c>
      <c r="L27" s="22">
        <f t="shared" si="2"/>
        <v>-9.6755142855317281E-3</v>
      </c>
      <c r="M27" s="22">
        <f t="shared" si="3"/>
        <v>1.9138045552199549E-2</v>
      </c>
    </row>
    <row r="28" spans="1:13" x14ac:dyDescent="0.2">
      <c r="A28" s="23" t="s">
        <v>56</v>
      </c>
      <c r="B28" s="20">
        <v>40242</v>
      </c>
      <c r="C28" s="21">
        <v>39857</v>
      </c>
      <c r="D28" s="10">
        <v>11507</v>
      </c>
      <c r="E28" s="10">
        <v>28350</v>
      </c>
      <c r="F28" s="21">
        <v>385</v>
      </c>
      <c r="G28" s="10">
        <v>120</v>
      </c>
      <c r="H28" s="10">
        <v>265</v>
      </c>
      <c r="I28" s="22">
        <f t="shared" si="0"/>
        <v>-0.35011365686670948</v>
      </c>
      <c r="J28" s="22">
        <f t="shared" si="1"/>
        <v>0.86258122639881929</v>
      </c>
      <c r="L28" s="22">
        <f t="shared" si="2"/>
        <v>-3.6511374662383887E-3</v>
      </c>
      <c r="M28" s="22">
        <f t="shared" si="3"/>
        <v>8.0629285712764398E-3</v>
      </c>
    </row>
    <row r="29" spans="1:13" x14ac:dyDescent="0.2">
      <c r="A29" s="23" t="s">
        <v>57</v>
      </c>
      <c r="B29" s="20">
        <v>10719</v>
      </c>
      <c r="C29" s="21">
        <v>10624</v>
      </c>
      <c r="D29" s="10">
        <v>2376</v>
      </c>
      <c r="E29" s="10">
        <v>8248</v>
      </c>
      <c r="F29" s="21">
        <v>95</v>
      </c>
      <c r="G29" s="10">
        <v>30</v>
      </c>
      <c r="H29" s="10">
        <v>65</v>
      </c>
      <c r="I29" s="22">
        <f t="shared" si="0"/>
        <v>-7.2292521831520087E-2</v>
      </c>
      <c r="J29" s="22">
        <f t="shared" si="1"/>
        <v>0.25095484851278521</v>
      </c>
      <c r="L29" s="22">
        <f t="shared" si="2"/>
        <v>-9.1278436655959716E-4</v>
      </c>
      <c r="M29" s="22">
        <f t="shared" si="3"/>
        <v>1.9776994608791273E-3</v>
      </c>
    </row>
    <row r="30" spans="1:13" x14ac:dyDescent="0.2">
      <c r="A30" s="23" t="s">
        <v>24</v>
      </c>
      <c r="B30" s="20">
        <v>1650</v>
      </c>
      <c r="C30" s="21">
        <v>1627</v>
      </c>
      <c r="D30" s="4">
        <v>293</v>
      </c>
      <c r="E30" s="10">
        <v>1334</v>
      </c>
      <c r="F30" s="21">
        <v>23</v>
      </c>
      <c r="G30" s="10">
        <v>6</v>
      </c>
      <c r="H30" s="10">
        <v>17</v>
      </c>
      <c r="I30" s="22">
        <f t="shared" si="0"/>
        <v>-8.9148606467320656E-3</v>
      </c>
      <c r="J30" s="22">
        <f t="shared" si="1"/>
        <v>4.0588478166350084E-2</v>
      </c>
      <c r="L30" s="22">
        <f t="shared" si="2"/>
        <v>-1.8255687331191942E-4</v>
      </c>
      <c r="M30" s="22">
        <f t="shared" si="3"/>
        <v>5.1724447438377167E-4</v>
      </c>
    </row>
    <row r="31" spans="1:13" x14ac:dyDescent="0.2">
      <c r="A31" s="23"/>
      <c r="B31" s="20"/>
      <c r="C31" s="21"/>
      <c r="F31" s="21"/>
      <c r="G31" s="10"/>
      <c r="H31" s="10"/>
    </row>
    <row r="32" spans="1:13" x14ac:dyDescent="0.2">
      <c r="A32" s="4" t="s">
        <v>58</v>
      </c>
      <c r="B32" s="20"/>
      <c r="C32" s="21"/>
      <c r="F32" s="21"/>
      <c r="G32" s="10"/>
      <c r="H32" s="10"/>
    </row>
    <row r="33" spans="1:8" x14ac:dyDescent="0.2">
      <c r="A33" s="23"/>
      <c r="B33" s="20"/>
      <c r="C33" s="21"/>
      <c r="F33" s="21"/>
      <c r="G33" s="10"/>
      <c r="H33" s="10"/>
    </row>
    <row r="62" spans="1:6" x14ac:dyDescent="0.2">
      <c r="A62" s="15" t="s">
        <v>59</v>
      </c>
      <c r="B62" s="15"/>
    </row>
    <row r="63" spans="1:6" ht="12" thickBot="1" x14ac:dyDescent="0.25"/>
    <row r="64" spans="1:6" ht="34.5" thickBot="1" x14ac:dyDescent="0.25">
      <c r="A64" s="26"/>
      <c r="B64" s="27"/>
      <c r="C64" s="27"/>
      <c r="D64" s="27"/>
      <c r="E64" s="28" t="s">
        <v>60</v>
      </c>
      <c r="F64" s="29" t="s">
        <v>61</v>
      </c>
    </row>
    <row r="66" spans="1:6" x14ac:dyDescent="0.2">
      <c r="A66" s="4" t="s">
        <v>62</v>
      </c>
      <c r="E66" s="22">
        <v>15.737710803746189</v>
      </c>
      <c r="F66" s="22">
        <v>100</v>
      </c>
    </row>
    <row r="67" spans="1:6" x14ac:dyDescent="0.2">
      <c r="A67" s="4" t="s">
        <v>63</v>
      </c>
      <c r="E67" s="22">
        <v>12.669538286283863</v>
      </c>
      <c r="F67" s="22">
        <v>100</v>
      </c>
    </row>
    <row r="68" spans="1:6" x14ac:dyDescent="0.2">
      <c r="A68" s="4" t="s">
        <v>64</v>
      </c>
      <c r="E68" s="22">
        <v>20.282038198808696</v>
      </c>
      <c r="F68" s="22">
        <v>100</v>
      </c>
    </row>
    <row r="69" spans="1:6" x14ac:dyDescent="0.2">
      <c r="A69" s="4" t="s">
        <v>65</v>
      </c>
      <c r="E69" s="22">
        <v>7.1000931952838258</v>
      </c>
      <c r="F69" s="22">
        <v>100</v>
      </c>
    </row>
    <row r="70" spans="1:6" x14ac:dyDescent="0.2">
      <c r="A70" s="4" t="s">
        <v>66</v>
      </c>
      <c r="E70" s="22">
        <v>62.46679037922349</v>
      </c>
      <c r="F70" s="22">
        <v>100</v>
      </c>
    </row>
    <row r="71" spans="1:6" x14ac:dyDescent="0.2">
      <c r="A71" s="4" t="s">
        <v>67</v>
      </c>
      <c r="E71" s="22">
        <v>90.424836136664155</v>
      </c>
      <c r="F71" s="22">
        <v>100.00000000000001</v>
      </c>
    </row>
    <row r="73" spans="1:6" x14ac:dyDescent="0.2">
      <c r="A73" s="4" t="s">
        <v>68</v>
      </c>
    </row>
    <row r="74" spans="1:6" x14ac:dyDescent="0.2">
      <c r="A74" s="4" t="s">
        <v>69</v>
      </c>
    </row>
    <row r="76" spans="1:6" x14ac:dyDescent="0.2">
      <c r="A76" s="4" t="s">
        <v>70</v>
      </c>
    </row>
  </sheetData>
  <mergeCells count="4">
    <mergeCell ref="A5:A6"/>
    <mergeCell ref="B5:B6"/>
    <mergeCell ref="C5:E5"/>
    <mergeCell ref="F5:H5"/>
  </mergeCells>
  <hyperlinks>
    <hyperlink ref="G2" location="Port01!A1" display="Índice" xr:uid="{C6A8623A-A9BB-47C3-98FF-1EF37A93C27A}"/>
  </hyperlinks>
  <pageMargins left="0.98425196850393704" right="0.75" top="0.59055118110236227" bottom="1" header="0" footer="0"/>
  <pageSetup paperSize="9" scale="84" orientation="portrait" verticalDpi="300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35498-8B54-420B-8237-0446159E1BAD}">
  <sheetPr>
    <pageSetUpPr autoPageBreaks="0" fitToPage="1"/>
  </sheetPr>
  <dimension ref="A1:N76"/>
  <sheetViews>
    <sheetView showGridLines="0" workbookViewId="0"/>
  </sheetViews>
  <sheetFormatPr baseColWidth="10" defaultRowHeight="11.25" x14ac:dyDescent="0.2"/>
  <cols>
    <col min="1" max="2" width="11.42578125" style="4"/>
    <col min="3" max="3" width="12" style="4" customWidth="1"/>
    <col min="4" max="5" width="10.42578125" style="4" customWidth="1"/>
    <col min="6" max="6" width="12" style="4" customWidth="1"/>
    <col min="7" max="8" width="10.42578125" style="4" customWidth="1"/>
    <col min="9" max="13" width="0.42578125" style="4" customWidth="1"/>
    <col min="14" max="14" width="9.7109375" style="4" customWidth="1"/>
    <col min="15" max="16384" width="11.42578125" style="4"/>
  </cols>
  <sheetData>
    <row r="1" spans="1:13" ht="12" thickBot="1" x14ac:dyDescent="0.25">
      <c r="A1" s="15" t="s">
        <v>26</v>
      </c>
      <c r="B1" s="15"/>
      <c r="E1" s="15" t="s">
        <v>71</v>
      </c>
      <c r="F1" s="15" t="s">
        <v>89</v>
      </c>
      <c r="I1" s="16" t="str">
        <f>F1&amp;" "&amp;MM!$I$1</f>
        <v>18. VILLA DE VALLECAS 01.01.22</v>
      </c>
    </row>
    <row r="2" spans="1:13" ht="12" thickBot="1" x14ac:dyDescent="0.25">
      <c r="A2" s="15" t="s">
        <v>28</v>
      </c>
      <c r="B2" s="15"/>
      <c r="G2" s="17" t="s">
        <v>29</v>
      </c>
    </row>
    <row r="3" spans="1:13" x14ac:dyDescent="0.2">
      <c r="A3" s="15" t="s">
        <v>30</v>
      </c>
      <c r="B3" s="15"/>
      <c r="I3" s="3" t="s">
        <v>0</v>
      </c>
    </row>
    <row r="4" spans="1:13" ht="12" thickBot="1" x14ac:dyDescent="0.25">
      <c r="A4" s="15"/>
      <c r="B4" s="15"/>
    </row>
    <row r="5" spans="1:13" ht="12" thickBot="1" x14ac:dyDescent="0.25">
      <c r="A5" s="37" t="s">
        <v>31</v>
      </c>
      <c r="B5" s="39" t="s">
        <v>32</v>
      </c>
      <c r="C5" s="41" t="s">
        <v>33</v>
      </c>
      <c r="D5" s="41"/>
      <c r="E5" s="41"/>
      <c r="F5" s="41" t="s">
        <v>34</v>
      </c>
      <c r="G5" s="41"/>
      <c r="H5" s="41"/>
    </row>
    <row r="6" spans="1:13" ht="18" customHeight="1" thickBot="1" x14ac:dyDescent="0.25">
      <c r="A6" s="38"/>
      <c r="B6" s="40"/>
      <c r="C6" s="18" t="s">
        <v>35</v>
      </c>
      <c r="D6" s="18" t="s">
        <v>36</v>
      </c>
      <c r="E6" s="18" t="s">
        <v>37</v>
      </c>
      <c r="F6" s="18" t="s">
        <v>35</v>
      </c>
      <c r="G6" s="18" t="s">
        <v>36</v>
      </c>
      <c r="H6" s="18" t="s">
        <v>37</v>
      </c>
      <c r="I6" s="16" t="s">
        <v>94</v>
      </c>
      <c r="J6" s="16" t="s">
        <v>96</v>
      </c>
      <c r="K6" s="16"/>
      <c r="L6" s="16" t="s">
        <v>95</v>
      </c>
      <c r="M6" s="16" t="s">
        <v>97</v>
      </c>
    </row>
    <row r="7" spans="1:13" x14ac:dyDescent="0.2">
      <c r="I7" s="16"/>
      <c r="J7" s="16"/>
      <c r="K7" s="16"/>
      <c r="L7" s="16"/>
      <c r="M7" s="16"/>
    </row>
    <row r="8" spans="1:13" x14ac:dyDescent="0.2">
      <c r="A8" s="19" t="s">
        <v>1</v>
      </c>
      <c r="B8" s="20">
        <v>114817</v>
      </c>
      <c r="C8" s="21">
        <v>98442</v>
      </c>
      <c r="D8" s="21">
        <v>47859</v>
      </c>
      <c r="E8" s="21">
        <v>50583</v>
      </c>
      <c r="F8" s="21">
        <v>16375</v>
      </c>
      <c r="G8" s="21">
        <v>7721</v>
      </c>
      <c r="H8" s="21">
        <v>8654</v>
      </c>
      <c r="I8" s="16"/>
      <c r="J8" s="16"/>
      <c r="K8" s="16"/>
      <c r="L8" s="16"/>
      <c r="M8" s="16"/>
    </row>
    <row r="9" spans="1:13" x14ac:dyDescent="0.2">
      <c r="A9" s="23"/>
      <c r="B9" s="23"/>
      <c r="C9" s="24"/>
      <c r="F9" s="24"/>
      <c r="G9" s="10"/>
      <c r="H9" s="10"/>
      <c r="I9" s="16"/>
      <c r="J9" s="16"/>
      <c r="K9" s="16"/>
      <c r="L9" s="16"/>
      <c r="M9" s="16"/>
    </row>
    <row r="10" spans="1:13" x14ac:dyDescent="0.2">
      <c r="A10" s="25" t="s">
        <v>38</v>
      </c>
      <c r="B10" s="20">
        <v>6226</v>
      </c>
      <c r="C10" s="21">
        <v>5423</v>
      </c>
      <c r="D10" s="10">
        <v>2746</v>
      </c>
      <c r="E10" s="10">
        <v>2677</v>
      </c>
      <c r="F10" s="21">
        <v>803</v>
      </c>
      <c r="G10" s="10">
        <v>419</v>
      </c>
      <c r="H10" s="10">
        <v>384</v>
      </c>
      <c r="I10" s="33">
        <f>-D10/$B$8*100</f>
        <v>-2.3916319011992999</v>
      </c>
      <c r="J10" s="33">
        <f>E10/$B$8*100</f>
        <v>2.3315362707612985</v>
      </c>
      <c r="K10" s="16"/>
      <c r="L10" s="33">
        <f>-G10/$B$8*100</f>
        <v>-0.36492853845684875</v>
      </c>
      <c r="M10" s="33">
        <f>H10/$B$8*100</f>
        <v>0.33444524765496397</v>
      </c>
    </row>
    <row r="11" spans="1:13" x14ac:dyDescent="0.2">
      <c r="A11" s="25" t="s">
        <v>39</v>
      </c>
      <c r="B11" s="20">
        <v>7491</v>
      </c>
      <c r="C11" s="21">
        <v>6635</v>
      </c>
      <c r="D11" s="10">
        <v>3481</v>
      </c>
      <c r="E11" s="10">
        <v>3154</v>
      </c>
      <c r="F11" s="21">
        <v>856</v>
      </c>
      <c r="G11" s="10">
        <v>444</v>
      </c>
      <c r="H11" s="10">
        <v>412</v>
      </c>
      <c r="I11" s="33">
        <f t="shared" ref="I11:I30" si="0">-D11/$B$8*100</f>
        <v>-3.0317810080388794</v>
      </c>
      <c r="J11" s="33">
        <f t="shared" ref="J11:J30" si="1">E11/$B$8*100</f>
        <v>2.7469799768326988</v>
      </c>
      <c r="K11" s="16"/>
      <c r="L11" s="33">
        <f t="shared" ref="L11:L30" si="2">-G11/$B$8*100</f>
        <v>-0.38670231760105211</v>
      </c>
      <c r="M11" s="33">
        <f t="shared" ref="M11:M30" si="3">H11/$B$8*100</f>
        <v>0.35883188029647178</v>
      </c>
    </row>
    <row r="12" spans="1:13" x14ac:dyDescent="0.2">
      <c r="A12" s="25" t="s">
        <v>40</v>
      </c>
      <c r="B12" s="20">
        <v>6612</v>
      </c>
      <c r="C12" s="21">
        <v>5896</v>
      </c>
      <c r="D12" s="10">
        <v>3044</v>
      </c>
      <c r="E12" s="10">
        <v>2852</v>
      </c>
      <c r="F12" s="21">
        <v>716</v>
      </c>
      <c r="G12" s="10">
        <v>362</v>
      </c>
      <c r="H12" s="10">
        <v>354</v>
      </c>
      <c r="I12" s="33">
        <f t="shared" si="0"/>
        <v>-2.6511753485982044</v>
      </c>
      <c r="J12" s="33">
        <f t="shared" si="1"/>
        <v>2.483952724770722</v>
      </c>
      <c r="K12" s="16"/>
      <c r="L12" s="33">
        <f t="shared" si="2"/>
        <v>-0.315284322008065</v>
      </c>
      <c r="M12" s="33">
        <f t="shared" si="3"/>
        <v>0.3083167126819199</v>
      </c>
    </row>
    <row r="13" spans="1:13" x14ac:dyDescent="0.2">
      <c r="A13" s="25" t="s">
        <v>41</v>
      </c>
      <c r="B13" s="20">
        <v>5262</v>
      </c>
      <c r="C13" s="21">
        <v>4618</v>
      </c>
      <c r="D13" s="10">
        <v>2477</v>
      </c>
      <c r="E13" s="10">
        <v>2141</v>
      </c>
      <c r="F13" s="21">
        <v>644</v>
      </c>
      <c r="G13" s="10">
        <v>340</v>
      </c>
      <c r="H13" s="10">
        <v>304</v>
      </c>
      <c r="I13" s="33">
        <f t="shared" si="0"/>
        <v>-2.1573460376076712</v>
      </c>
      <c r="J13" s="33">
        <f t="shared" si="1"/>
        <v>1.8647064459095781</v>
      </c>
      <c r="K13" s="16"/>
      <c r="L13" s="33">
        <f t="shared" si="2"/>
        <v>-0.29612339636116602</v>
      </c>
      <c r="M13" s="33">
        <f t="shared" si="3"/>
        <v>0.26476915439351317</v>
      </c>
    </row>
    <row r="14" spans="1:13" x14ac:dyDescent="0.2">
      <c r="A14" s="25" t="s">
        <v>42</v>
      </c>
      <c r="B14" s="20">
        <v>5343</v>
      </c>
      <c r="C14" s="21">
        <v>4278</v>
      </c>
      <c r="D14" s="10">
        <v>2143</v>
      </c>
      <c r="E14" s="10">
        <v>2135</v>
      </c>
      <c r="F14" s="21">
        <v>1065</v>
      </c>
      <c r="G14" s="10">
        <v>518</v>
      </c>
      <c r="H14" s="10">
        <v>547</v>
      </c>
      <c r="I14" s="33">
        <f t="shared" si="0"/>
        <v>-1.8664483482411141</v>
      </c>
      <c r="J14" s="33">
        <f t="shared" si="1"/>
        <v>1.859480738914969</v>
      </c>
      <c r="K14" s="16"/>
      <c r="L14" s="33">
        <f t="shared" si="2"/>
        <v>-0.45115270386789413</v>
      </c>
      <c r="M14" s="33">
        <f t="shared" si="3"/>
        <v>0.47641028767517007</v>
      </c>
    </row>
    <row r="15" spans="1:13" x14ac:dyDescent="0.2">
      <c r="A15" s="25" t="s">
        <v>43</v>
      </c>
      <c r="B15" s="20">
        <v>6546</v>
      </c>
      <c r="C15" s="21">
        <v>4699</v>
      </c>
      <c r="D15" s="10">
        <v>2330</v>
      </c>
      <c r="E15" s="10">
        <v>2369</v>
      </c>
      <c r="F15" s="21">
        <v>1847</v>
      </c>
      <c r="G15" s="10">
        <v>839</v>
      </c>
      <c r="H15" s="10">
        <v>1008</v>
      </c>
      <c r="I15" s="33">
        <f t="shared" si="0"/>
        <v>-2.0293162162397556</v>
      </c>
      <c r="J15" s="33">
        <f t="shared" si="1"/>
        <v>2.0632833117047129</v>
      </c>
      <c r="K15" s="16"/>
      <c r="L15" s="33">
        <f t="shared" si="2"/>
        <v>-0.73072802807946557</v>
      </c>
      <c r="M15" s="33">
        <f t="shared" si="3"/>
        <v>0.87791877509428051</v>
      </c>
    </row>
    <row r="16" spans="1:13" x14ac:dyDescent="0.2">
      <c r="A16" s="25" t="s">
        <v>44</v>
      </c>
      <c r="B16" s="20">
        <v>8252</v>
      </c>
      <c r="C16" s="21">
        <v>6130</v>
      </c>
      <c r="D16" s="10">
        <v>3031</v>
      </c>
      <c r="E16" s="10">
        <v>3099</v>
      </c>
      <c r="F16" s="21">
        <v>2122</v>
      </c>
      <c r="G16" s="10">
        <v>978</v>
      </c>
      <c r="H16" s="10">
        <v>1144</v>
      </c>
      <c r="I16" s="33">
        <f t="shared" si="0"/>
        <v>-2.6398529834432183</v>
      </c>
      <c r="J16" s="33">
        <f t="shared" si="1"/>
        <v>2.6990776627154518</v>
      </c>
      <c r="K16" s="16"/>
      <c r="L16" s="33">
        <f t="shared" si="2"/>
        <v>-0.8517902401212365</v>
      </c>
      <c r="M16" s="33">
        <f t="shared" si="3"/>
        <v>0.99636813363874688</v>
      </c>
    </row>
    <row r="17" spans="1:13" x14ac:dyDescent="0.2">
      <c r="A17" s="25" t="s">
        <v>45</v>
      </c>
      <c r="B17" s="20">
        <v>9656</v>
      </c>
      <c r="C17" s="21">
        <v>7556</v>
      </c>
      <c r="D17" s="10">
        <v>3655</v>
      </c>
      <c r="E17" s="10">
        <v>3901</v>
      </c>
      <c r="F17" s="21">
        <v>2100</v>
      </c>
      <c r="G17" s="10">
        <v>988</v>
      </c>
      <c r="H17" s="10">
        <v>1112</v>
      </c>
      <c r="I17" s="33">
        <f t="shared" si="0"/>
        <v>-3.183326510882535</v>
      </c>
      <c r="J17" s="33">
        <f t="shared" si="1"/>
        <v>3.3975804976614961</v>
      </c>
      <c r="K17" s="16"/>
      <c r="L17" s="33">
        <f t="shared" si="2"/>
        <v>-0.8604997517789178</v>
      </c>
      <c r="M17" s="33">
        <f t="shared" si="3"/>
        <v>0.96849769633416649</v>
      </c>
    </row>
    <row r="18" spans="1:13" x14ac:dyDescent="0.2">
      <c r="A18" s="25" t="s">
        <v>46</v>
      </c>
      <c r="B18" s="20">
        <v>12097</v>
      </c>
      <c r="C18" s="21">
        <v>10274</v>
      </c>
      <c r="D18" s="10">
        <v>5052</v>
      </c>
      <c r="E18" s="10">
        <v>5222</v>
      </c>
      <c r="F18" s="21">
        <v>1823</v>
      </c>
      <c r="G18" s="10">
        <v>901</v>
      </c>
      <c r="H18" s="10">
        <v>922</v>
      </c>
      <c r="I18" s="33">
        <f t="shared" si="0"/>
        <v>-4.4000452894606195</v>
      </c>
      <c r="J18" s="33">
        <f t="shared" si="1"/>
        <v>4.5481069876412032</v>
      </c>
      <c r="K18" s="16"/>
      <c r="L18" s="33">
        <f t="shared" si="2"/>
        <v>-0.78472700035709009</v>
      </c>
      <c r="M18" s="33">
        <f t="shared" si="3"/>
        <v>0.80301697483822088</v>
      </c>
    </row>
    <row r="19" spans="1:13" x14ac:dyDescent="0.2">
      <c r="A19" s="25" t="s">
        <v>47</v>
      </c>
      <c r="B19" s="20">
        <v>11184</v>
      </c>
      <c r="C19" s="21">
        <v>9837</v>
      </c>
      <c r="D19" s="10">
        <v>4974</v>
      </c>
      <c r="E19" s="10">
        <v>4863</v>
      </c>
      <c r="F19" s="21">
        <v>1347</v>
      </c>
      <c r="G19" s="10">
        <v>646</v>
      </c>
      <c r="H19" s="10">
        <v>701</v>
      </c>
      <c r="I19" s="33">
        <f t="shared" si="0"/>
        <v>-4.3321110985307056</v>
      </c>
      <c r="J19" s="33">
        <f t="shared" si="1"/>
        <v>4.2354355191304425</v>
      </c>
      <c r="K19" s="16"/>
      <c r="L19" s="33">
        <f t="shared" si="2"/>
        <v>-0.56263445308621551</v>
      </c>
      <c r="M19" s="33">
        <f t="shared" si="3"/>
        <v>0.61053676720346284</v>
      </c>
    </row>
    <row r="20" spans="1:13" x14ac:dyDescent="0.2">
      <c r="A20" s="25" t="s">
        <v>48</v>
      </c>
      <c r="B20" s="20">
        <v>8120</v>
      </c>
      <c r="C20" s="21">
        <v>7058</v>
      </c>
      <c r="D20" s="10">
        <v>3453</v>
      </c>
      <c r="E20" s="10">
        <v>3605</v>
      </c>
      <c r="F20" s="21">
        <v>1062</v>
      </c>
      <c r="G20" s="10">
        <v>503</v>
      </c>
      <c r="H20" s="10">
        <v>559</v>
      </c>
      <c r="I20" s="33">
        <f t="shared" si="0"/>
        <v>-3.0073943753973715</v>
      </c>
      <c r="J20" s="33">
        <f t="shared" si="1"/>
        <v>3.1397789525941278</v>
      </c>
      <c r="K20" s="16"/>
      <c r="L20" s="33">
        <f t="shared" si="2"/>
        <v>-0.43808843638137213</v>
      </c>
      <c r="M20" s="33">
        <f t="shared" si="3"/>
        <v>0.48686170166438769</v>
      </c>
    </row>
    <row r="21" spans="1:13" x14ac:dyDescent="0.2">
      <c r="A21" s="25" t="s">
        <v>49</v>
      </c>
      <c r="B21" s="20">
        <v>7139</v>
      </c>
      <c r="C21" s="21">
        <v>6397</v>
      </c>
      <c r="D21" s="10">
        <v>2991</v>
      </c>
      <c r="E21" s="10">
        <v>3406</v>
      </c>
      <c r="F21" s="21">
        <v>742</v>
      </c>
      <c r="G21" s="10">
        <v>323</v>
      </c>
      <c r="H21" s="10">
        <v>419</v>
      </c>
      <c r="I21" s="33">
        <f t="shared" si="0"/>
        <v>-2.6050149368124926</v>
      </c>
      <c r="J21" s="33">
        <f t="shared" si="1"/>
        <v>2.9664596706062691</v>
      </c>
      <c r="K21" s="16"/>
      <c r="L21" s="33">
        <f t="shared" si="2"/>
        <v>-0.28131722654310776</v>
      </c>
      <c r="M21" s="33">
        <f t="shared" si="3"/>
        <v>0.36492853845684875</v>
      </c>
    </row>
    <row r="22" spans="1:13" x14ac:dyDescent="0.2">
      <c r="A22" s="25" t="s">
        <v>50</v>
      </c>
      <c r="B22" s="20">
        <v>5899</v>
      </c>
      <c r="C22" s="21">
        <v>5428</v>
      </c>
      <c r="D22" s="10">
        <v>2560</v>
      </c>
      <c r="E22" s="10">
        <v>2868</v>
      </c>
      <c r="F22" s="21">
        <v>471</v>
      </c>
      <c r="G22" s="10">
        <v>188</v>
      </c>
      <c r="H22" s="10">
        <v>283</v>
      </c>
      <c r="I22" s="33">
        <f t="shared" si="0"/>
        <v>-2.2296349843664265</v>
      </c>
      <c r="J22" s="33">
        <f t="shared" si="1"/>
        <v>2.4978879434230121</v>
      </c>
      <c r="K22" s="16"/>
      <c r="L22" s="33">
        <f t="shared" si="2"/>
        <v>-0.16373881916440944</v>
      </c>
      <c r="M22" s="33">
        <f t="shared" si="3"/>
        <v>0.2464791799123823</v>
      </c>
    </row>
    <row r="23" spans="1:13" x14ac:dyDescent="0.2">
      <c r="A23" s="25" t="s">
        <v>51</v>
      </c>
      <c r="B23" s="20">
        <v>4449</v>
      </c>
      <c r="C23" s="21">
        <v>4058</v>
      </c>
      <c r="D23" s="10">
        <v>1780</v>
      </c>
      <c r="E23" s="10">
        <v>2278</v>
      </c>
      <c r="F23" s="21">
        <v>391</v>
      </c>
      <c r="G23" s="10">
        <v>138</v>
      </c>
      <c r="H23" s="10">
        <v>253</v>
      </c>
      <c r="I23" s="33">
        <f t="shared" si="0"/>
        <v>-1.550293075067281</v>
      </c>
      <c r="J23" s="33">
        <f t="shared" si="1"/>
        <v>1.9840267556198123</v>
      </c>
      <c r="K23" s="16"/>
      <c r="L23" s="33">
        <f t="shared" si="2"/>
        <v>-0.12019126087600268</v>
      </c>
      <c r="M23" s="33">
        <f t="shared" si="3"/>
        <v>0.22035064493933823</v>
      </c>
    </row>
    <row r="24" spans="1:13" x14ac:dyDescent="0.2">
      <c r="A24" s="25" t="s">
        <v>52</v>
      </c>
      <c r="B24" s="20">
        <v>3758</v>
      </c>
      <c r="C24" s="21">
        <v>3561</v>
      </c>
      <c r="D24" s="10">
        <v>1636</v>
      </c>
      <c r="E24" s="10">
        <v>1925</v>
      </c>
      <c r="F24" s="21">
        <v>197</v>
      </c>
      <c r="G24" s="10">
        <v>68</v>
      </c>
      <c r="H24" s="10">
        <v>129</v>
      </c>
      <c r="I24" s="33">
        <f t="shared" si="0"/>
        <v>-1.4248761071966696</v>
      </c>
      <c r="J24" s="33">
        <f t="shared" si="1"/>
        <v>1.6765809941036607</v>
      </c>
      <c r="K24" s="16"/>
      <c r="L24" s="33">
        <f t="shared" si="2"/>
        <v>-5.9224679272233204E-2</v>
      </c>
      <c r="M24" s="33">
        <f t="shared" si="3"/>
        <v>0.11235270038408947</v>
      </c>
    </row>
    <row r="25" spans="1:13" x14ac:dyDescent="0.2">
      <c r="A25" s="23" t="s">
        <v>53</v>
      </c>
      <c r="B25" s="20">
        <v>2719</v>
      </c>
      <c r="C25" s="21">
        <v>2629</v>
      </c>
      <c r="D25" s="10">
        <v>1127</v>
      </c>
      <c r="E25" s="10">
        <v>1502</v>
      </c>
      <c r="F25" s="21">
        <v>90</v>
      </c>
      <c r="G25" s="10">
        <v>31</v>
      </c>
      <c r="H25" s="10">
        <v>59</v>
      </c>
      <c r="I25" s="33">
        <f t="shared" si="0"/>
        <v>-0.98156196382068861</v>
      </c>
      <c r="J25" s="33">
        <f t="shared" si="1"/>
        <v>1.3081686509837394</v>
      </c>
      <c r="K25" s="16"/>
      <c r="L25" s="33">
        <f t="shared" si="2"/>
        <v>-2.6999486138812197E-2</v>
      </c>
      <c r="M25" s="33">
        <f t="shared" si="3"/>
        <v>5.1386118780319984E-2</v>
      </c>
    </row>
    <row r="26" spans="1:13" x14ac:dyDescent="0.2">
      <c r="A26" s="23" t="s">
        <v>54</v>
      </c>
      <c r="B26" s="20">
        <v>1851</v>
      </c>
      <c r="C26" s="21">
        <v>1789</v>
      </c>
      <c r="D26" s="10">
        <v>683</v>
      </c>
      <c r="E26" s="10">
        <v>1106</v>
      </c>
      <c r="F26" s="21">
        <v>62</v>
      </c>
      <c r="G26" s="10">
        <v>21</v>
      </c>
      <c r="H26" s="10">
        <v>41</v>
      </c>
      <c r="I26" s="33">
        <f t="shared" si="0"/>
        <v>-0.5948596462196365</v>
      </c>
      <c r="J26" s="33">
        <f t="shared" si="1"/>
        <v>0.96327198933955782</v>
      </c>
      <c r="K26" s="16"/>
      <c r="L26" s="33">
        <f t="shared" si="2"/>
        <v>-1.8289974481130844E-2</v>
      </c>
      <c r="M26" s="33">
        <f t="shared" si="3"/>
        <v>3.5708997796493551E-2</v>
      </c>
    </row>
    <row r="27" spans="1:13" x14ac:dyDescent="0.2">
      <c r="A27" s="23" t="s">
        <v>55</v>
      </c>
      <c r="B27" s="20">
        <v>1452</v>
      </c>
      <c r="C27" s="21">
        <v>1428</v>
      </c>
      <c r="D27" s="10">
        <v>498</v>
      </c>
      <c r="E27" s="10">
        <v>930</v>
      </c>
      <c r="F27" s="21">
        <v>24</v>
      </c>
      <c r="G27" s="10">
        <v>9</v>
      </c>
      <c r="H27" s="10">
        <v>15</v>
      </c>
      <c r="I27" s="33">
        <f t="shared" si="0"/>
        <v>-0.43373368055253136</v>
      </c>
      <c r="J27" s="33">
        <f t="shared" si="1"/>
        <v>0.80998458416436592</v>
      </c>
      <c r="K27" s="16"/>
      <c r="L27" s="33">
        <f t="shared" si="2"/>
        <v>-7.8385604919132199E-3</v>
      </c>
      <c r="M27" s="33">
        <f t="shared" si="3"/>
        <v>1.306426748652203E-2</v>
      </c>
    </row>
    <row r="28" spans="1:13" x14ac:dyDescent="0.2">
      <c r="A28" s="23" t="s">
        <v>56</v>
      </c>
      <c r="B28" s="20">
        <v>593</v>
      </c>
      <c r="C28" s="21">
        <v>582</v>
      </c>
      <c r="D28" s="10">
        <v>164</v>
      </c>
      <c r="E28" s="10">
        <v>418</v>
      </c>
      <c r="F28" s="21">
        <v>11</v>
      </c>
      <c r="G28" s="10">
        <v>4</v>
      </c>
      <c r="H28" s="10">
        <v>7</v>
      </c>
      <c r="I28" s="33">
        <f t="shared" si="0"/>
        <v>-0.1428359911859742</v>
      </c>
      <c r="J28" s="33">
        <f t="shared" si="1"/>
        <v>0.36405758729108056</v>
      </c>
      <c r="K28" s="16"/>
      <c r="L28" s="33">
        <f t="shared" si="2"/>
        <v>-3.4838046630725418E-3</v>
      </c>
      <c r="M28" s="33">
        <f t="shared" si="3"/>
        <v>6.0966581603769474E-3</v>
      </c>
    </row>
    <row r="29" spans="1:13" x14ac:dyDescent="0.2">
      <c r="A29" s="23" t="s">
        <v>57</v>
      </c>
      <c r="B29" s="20">
        <v>149</v>
      </c>
      <c r="C29" s="21">
        <v>148</v>
      </c>
      <c r="D29" s="10">
        <v>30</v>
      </c>
      <c r="E29" s="10">
        <v>118</v>
      </c>
      <c r="F29" s="21">
        <v>1</v>
      </c>
      <c r="G29" s="10">
        <v>0</v>
      </c>
      <c r="H29" s="10">
        <v>1</v>
      </c>
      <c r="I29" s="33">
        <f t="shared" si="0"/>
        <v>-2.612853497304406E-2</v>
      </c>
      <c r="J29" s="33">
        <f t="shared" si="1"/>
        <v>0.10277223756063997</v>
      </c>
      <c r="K29" s="16"/>
      <c r="L29" s="33">
        <f t="shared" si="2"/>
        <v>0</v>
      </c>
      <c r="M29" s="33">
        <f t="shared" si="3"/>
        <v>8.7095116576813545E-4</v>
      </c>
    </row>
    <row r="30" spans="1:13" x14ac:dyDescent="0.2">
      <c r="A30" s="23" t="s">
        <v>24</v>
      </c>
      <c r="B30" s="20">
        <v>19</v>
      </c>
      <c r="C30" s="21">
        <v>18</v>
      </c>
      <c r="D30" s="4">
        <v>4</v>
      </c>
      <c r="E30" s="4">
        <v>14</v>
      </c>
      <c r="F30" s="21">
        <v>1</v>
      </c>
      <c r="G30" s="10">
        <v>1</v>
      </c>
      <c r="H30" s="10">
        <v>0</v>
      </c>
      <c r="I30" s="33">
        <f t="shared" si="0"/>
        <v>-3.4838046630725418E-3</v>
      </c>
      <c r="J30" s="33">
        <f t="shared" si="1"/>
        <v>1.2193316320753895E-2</v>
      </c>
      <c r="K30" s="16"/>
      <c r="L30" s="33">
        <f t="shared" si="2"/>
        <v>-8.7095116576813545E-4</v>
      </c>
      <c r="M30" s="33">
        <f t="shared" si="3"/>
        <v>0</v>
      </c>
    </row>
    <row r="31" spans="1:13" x14ac:dyDescent="0.2">
      <c r="A31" s="23"/>
      <c r="B31" s="20"/>
      <c r="C31" s="21"/>
      <c r="F31" s="21"/>
      <c r="G31" s="10"/>
      <c r="H31" s="10"/>
    </row>
    <row r="32" spans="1:13" x14ac:dyDescent="0.2">
      <c r="A32" s="4" t="s">
        <v>58</v>
      </c>
      <c r="B32" s="20"/>
      <c r="C32" s="21"/>
      <c r="F32" s="21"/>
      <c r="G32" s="10"/>
      <c r="H32" s="10"/>
    </row>
    <row r="33" spans="1:8" x14ac:dyDescent="0.2">
      <c r="A33" s="23"/>
      <c r="B33" s="20"/>
      <c r="C33" s="21"/>
      <c r="F33" s="21"/>
      <c r="G33" s="10"/>
      <c r="H33" s="10"/>
    </row>
    <row r="62" spans="1:6" x14ac:dyDescent="0.2">
      <c r="A62" s="15" t="s">
        <v>59</v>
      </c>
      <c r="B62" s="15"/>
    </row>
    <row r="63" spans="1:6" ht="12" thickBot="1" x14ac:dyDescent="0.25"/>
    <row r="64" spans="1:6" ht="34.5" thickBot="1" x14ac:dyDescent="0.25">
      <c r="A64" s="26"/>
      <c r="B64" s="27"/>
      <c r="C64" s="27"/>
      <c r="D64" s="27"/>
      <c r="E64" s="28" t="s">
        <v>60</v>
      </c>
      <c r="F64" s="29" t="s">
        <v>61</v>
      </c>
    </row>
    <row r="66" spans="1:14" x14ac:dyDescent="0.2">
      <c r="A66" s="4" t="s">
        <v>62</v>
      </c>
      <c r="E66" s="22">
        <v>14.261825339453218</v>
      </c>
      <c r="F66" s="22">
        <v>90.621981286238565</v>
      </c>
      <c r="N66" s="22"/>
    </row>
    <row r="67" spans="1:14" x14ac:dyDescent="0.2">
      <c r="A67" s="4" t="s">
        <v>63</v>
      </c>
      <c r="E67" s="22">
        <v>17.705566248900425</v>
      </c>
      <c r="F67" s="22">
        <v>139.74910410167513</v>
      </c>
      <c r="N67" s="22"/>
    </row>
    <row r="68" spans="1:14" x14ac:dyDescent="0.2">
      <c r="A68" s="4" t="s">
        <v>64</v>
      </c>
      <c r="E68" s="22">
        <v>13.05555797486435</v>
      </c>
      <c r="F68" s="22">
        <v>64.37004923711855</v>
      </c>
      <c r="N68" s="22"/>
    </row>
    <row r="69" spans="1:14" x14ac:dyDescent="0.2">
      <c r="A69" s="4" t="s">
        <v>65</v>
      </c>
      <c r="E69" s="22">
        <v>3.5395455376817022</v>
      </c>
      <c r="F69" s="22">
        <v>49.852099688393025</v>
      </c>
      <c r="N69" s="22"/>
    </row>
    <row r="70" spans="1:14" x14ac:dyDescent="0.2">
      <c r="A70" s="4" t="s">
        <v>66</v>
      </c>
      <c r="E70" s="22">
        <v>135.61707805203469</v>
      </c>
      <c r="F70" s="22">
        <v>217.10268324773901</v>
      </c>
      <c r="N70" s="22"/>
    </row>
    <row r="71" spans="1:14" x14ac:dyDescent="0.2">
      <c r="A71" s="4" t="s">
        <v>67</v>
      </c>
      <c r="E71" s="22">
        <v>83.113069016152721</v>
      </c>
      <c r="F71" s="22">
        <v>91.913983554849068</v>
      </c>
      <c r="N71" s="22"/>
    </row>
    <row r="73" spans="1:14" x14ac:dyDescent="0.2">
      <c r="A73" s="4" t="s">
        <v>68</v>
      </c>
    </row>
    <row r="74" spans="1:14" x14ac:dyDescent="0.2">
      <c r="A74" s="4" t="s">
        <v>69</v>
      </c>
    </row>
    <row r="76" spans="1:14" x14ac:dyDescent="0.2">
      <c r="A76" s="4" t="s">
        <v>70</v>
      </c>
    </row>
  </sheetData>
  <mergeCells count="4">
    <mergeCell ref="A5:A6"/>
    <mergeCell ref="B5:B6"/>
    <mergeCell ref="C5:E5"/>
    <mergeCell ref="F5:H5"/>
  </mergeCells>
  <hyperlinks>
    <hyperlink ref="G2" location="Port01!A1" display="Índice" xr:uid="{8A6ABE20-2606-4CDC-8685-88CD3BCEE1A2}"/>
  </hyperlinks>
  <pageMargins left="0.98425196850393704" right="0.75" top="0.59055118110236227" bottom="1" header="0" footer="0"/>
  <pageSetup paperSize="9" scale="85" orientation="portrait" verticalDpi="30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91135-E2A6-4747-A665-A205EDD96CB1}">
  <sheetPr>
    <pageSetUpPr autoPageBreaks="0" fitToPage="1"/>
  </sheetPr>
  <dimension ref="A1:N76"/>
  <sheetViews>
    <sheetView showGridLines="0" workbookViewId="0"/>
  </sheetViews>
  <sheetFormatPr baseColWidth="10" defaultRowHeight="11.25" x14ac:dyDescent="0.2"/>
  <cols>
    <col min="1" max="2" width="11.42578125" style="4"/>
    <col min="3" max="3" width="12" style="4" customWidth="1"/>
    <col min="4" max="5" width="10.42578125" style="4" customWidth="1"/>
    <col min="6" max="6" width="12" style="4" customWidth="1"/>
    <col min="7" max="8" width="10.42578125" style="4" customWidth="1"/>
    <col min="9" max="13" width="0.42578125" style="4" customWidth="1"/>
    <col min="14" max="14" width="9.7109375" style="4" customWidth="1"/>
    <col min="15" max="16384" width="11.42578125" style="4"/>
  </cols>
  <sheetData>
    <row r="1" spans="1:13" ht="12" thickBot="1" x14ac:dyDescent="0.25">
      <c r="A1" s="15" t="s">
        <v>26</v>
      </c>
      <c r="B1" s="15"/>
      <c r="E1" s="15" t="s">
        <v>71</v>
      </c>
      <c r="F1" s="15" t="s">
        <v>90</v>
      </c>
      <c r="I1" s="16" t="str">
        <f>F1&amp;" "&amp;MM!$I$1</f>
        <v>19. VICÁLVARO 01.01.22</v>
      </c>
    </row>
    <row r="2" spans="1:13" ht="12" thickBot="1" x14ac:dyDescent="0.25">
      <c r="A2" s="15" t="s">
        <v>28</v>
      </c>
      <c r="B2" s="15"/>
      <c r="G2" s="17" t="s">
        <v>29</v>
      </c>
    </row>
    <row r="3" spans="1:13" x14ac:dyDescent="0.2">
      <c r="A3" s="15" t="s">
        <v>30</v>
      </c>
      <c r="B3" s="15"/>
      <c r="I3" s="3" t="s">
        <v>0</v>
      </c>
    </row>
    <row r="4" spans="1:13" ht="12" thickBot="1" x14ac:dyDescent="0.25">
      <c r="A4" s="15"/>
      <c r="B4" s="15"/>
    </row>
    <row r="5" spans="1:13" ht="12" thickBot="1" x14ac:dyDescent="0.25">
      <c r="A5" s="37" t="s">
        <v>31</v>
      </c>
      <c r="B5" s="39" t="s">
        <v>32</v>
      </c>
      <c r="C5" s="41" t="s">
        <v>33</v>
      </c>
      <c r="D5" s="41"/>
      <c r="E5" s="41"/>
      <c r="F5" s="41" t="s">
        <v>34</v>
      </c>
      <c r="G5" s="41"/>
      <c r="H5" s="41"/>
    </row>
    <row r="6" spans="1:13" ht="18" customHeight="1" thickBot="1" x14ac:dyDescent="0.25">
      <c r="A6" s="38"/>
      <c r="B6" s="40"/>
      <c r="C6" s="18" t="s">
        <v>35</v>
      </c>
      <c r="D6" s="18" t="s">
        <v>36</v>
      </c>
      <c r="E6" s="18" t="s">
        <v>37</v>
      </c>
      <c r="F6" s="18" t="s">
        <v>35</v>
      </c>
      <c r="G6" s="18" t="s">
        <v>36</v>
      </c>
      <c r="H6" s="18" t="s">
        <v>37</v>
      </c>
      <c r="I6" s="16" t="s">
        <v>94</v>
      </c>
      <c r="J6" s="16" t="s">
        <v>96</v>
      </c>
      <c r="K6" s="16"/>
      <c r="L6" s="16" t="s">
        <v>95</v>
      </c>
      <c r="M6" s="16" t="s">
        <v>97</v>
      </c>
    </row>
    <row r="7" spans="1:13" x14ac:dyDescent="0.2">
      <c r="I7" s="16"/>
      <c r="J7" s="16"/>
      <c r="K7" s="16"/>
      <c r="L7" s="16"/>
      <c r="M7" s="16"/>
    </row>
    <row r="8" spans="1:13" x14ac:dyDescent="0.2">
      <c r="A8" s="19" t="s">
        <v>1</v>
      </c>
      <c r="B8" s="20">
        <v>79328</v>
      </c>
      <c r="C8" s="21">
        <v>68760</v>
      </c>
      <c r="D8" s="21">
        <v>33310</v>
      </c>
      <c r="E8" s="21">
        <v>35450</v>
      </c>
      <c r="F8" s="21">
        <v>10568</v>
      </c>
      <c r="G8" s="21">
        <v>5127</v>
      </c>
      <c r="H8" s="21">
        <v>5441</v>
      </c>
      <c r="I8" s="16"/>
      <c r="J8" s="16"/>
      <c r="K8" s="16"/>
      <c r="L8" s="16"/>
      <c r="M8" s="16"/>
    </row>
    <row r="9" spans="1:13" x14ac:dyDescent="0.2">
      <c r="A9" s="23"/>
      <c r="B9" s="23"/>
      <c r="C9" s="24"/>
      <c r="F9" s="24"/>
      <c r="G9" s="10"/>
      <c r="H9" s="10"/>
      <c r="I9" s="16"/>
      <c r="J9" s="16"/>
      <c r="K9" s="16"/>
      <c r="L9" s="16"/>
      <c r="M9" s="16"/>
    </row>
    <row r="10" spans="1:13" x14ac:dyDescent="0.2">
      <c r="A10" s="25" t="s">
        <v>38</v>
      </c>
      <c r="B10" s="20">
        <v>3291</v>
      </c>
      <c r="C10" s="21">
        <v>2802</v>
      </c>
      <c r="D10" s="10">
        <v>1479</v>
      </c>
      <c r="E10" s="10">
        <v>1323</v>
      </c>
      <c r="F10" s="21">
        <v>489</v>
      </c>
      <c r="G10" s="10">
        <v>248</v>
      </c>
      <c r="H10" s="10">
        <v>241</v>
      </c>
      <c r="I10" s="33">
        <f>-D10/$B$8*100</f>
        <v>-1.8644110528438889</v>
      </c>
      <c r="J10" s="33">
        <f>E10/$B$8*100</f>
        <v>1.6677591770875351</v>
      </c>
      <c r="K10" s="16"/>
      <c r="L10" s="33">
        <f>-G10/$B$8*100</f>
        <v>-0.31262605889471562</v>
      </c>
      <c r="M10" s="33">
        <f>H10/$B$8*100</f>
        <v>0.30380193626462282</v>
      </c>
    </row>
    <row r="11" spans="1:13" x14ac:dyDescent="0.2">
      <c r="A11" s="25" t="s">
        <v>39</v>
      </c>
      <c r="B11" s="20">
        <v>3943</v>
      </c>
      <c r="C11" s="21">
        <v>3432</v>
      </c>
      <c r="D11" s="10">
        <v>1742</v>
      </c>
      <c r="E11" s="10">
        <v>1690</v>
      </c>
      <c r="F11" s="21">
        <v>511</v>
      </c>
      <c r="G11" s="10">
        <v>277</v>
      </c>
      <c r="H11" s="10">
        <v>234</v>
      </c>
      <c r="I11" s="33">
        <f t="shared" ref="I11:I30" si="0">-D11/$B$8*100</f>
        <v>-2.1959459459459461</v>
      </c>
      <c r="J11" s="33">
        <f t="shared" ref="J11:J30" si="1">E11/$B$8*100</f>
        <v>2.1303953206938284</v>
      </c>
      <c r="K11" s="16"/>
      <c r="L11" s="33">
        <f t="shared" ref="L11:L30" si="2">-G11/$B$8*100</f>
        <v>-0.34918313836224285</v>
      </c>
      <c r="M11" s="33">
        <f t="shared" ref="M11:M30" si="3">H11/$B$8*100</f>
        <v>0.29497781363453007</v>
      </c>
    </row>
    <row r="12" spans="1:13" x14ac:dyDescent="0.2">
      <c r="A12" s="25" t="s">
        <v>40</v>
      </c>
      <c r="B12" s="20">
        <v>5228</v>
      </c>
      <c r="C12" s="21">
        <v>4756</v>
      </c>
      <c r="D12" s="10">
        <v>2479</v>
      </c>
      <c r="E12" s="10">
        <v>2277</v>
      </c>
      <c r="F12" s="21">
        <v>472</v>
      </c>
      <c r="G12" s="10">
        <v>224</v>
      </c>
      <c r="H12" s="10">
        <v>248</v>
      </c>
      <c r="I12" s="33">
        <f t="shared" si="0"/>
        <v>-3.125</v>
      </c>
      <c r="J12" s="33">
        <f t="shared" si="1"/>
        <v>2.8703610326744657</v>
      </c>
      <c r="K12" s="16"/>
      <c r="L12" s="33">
        <f t="shared" si="2"/>
        <v>-0.28237192416296897</v>
      </c>
      <c r="M12" s="33">
        <f t="shared" si="3"/>
        <v>0.31262605889471562</v>
      </c>
    </row>
    <row r="13" spans="1:13" x14ac:dyDescent="0.2">
      <c r="A13" s="25" t="s">
        <v>41</v>
      </c>
      <c r="B13" s="20">
        <v>4848</v>
      </c>
      <c r="C13" s="21">
        <v>4417</v>
      </c>
      <c r="D13" s="10">
        <v>2152</v>
      </c>
      <c r="E13" s="10">
        <v>2265</v>
      </c>
      <c r="F13" s="21">
        <v>431</v>
      </c>
      <c r="G13" s="10">
        <v>219</v>
      </c>
      <c r="H13" s="10">
        <v>212</v>
      </c>
      <c r="I13" s="33">
        <f t="shared" si="0"/>
        <v>-2.7127874142799513</v>
      </c>
      <c r="J13" s="33">
        <f t="shared" si="1"/>
        <v>2.8552339653085923</v>
      </c>
      <c r="K13" s="16"/>
      <c r="L13" s="33">
        <f t="shared" si="2"/>
        <v>-0.27606897942718839</v>
      </c>
      <c r="M13" s="33">
        <f t="shared" si="3"/>
        <v>0.26724485679709559</v>
      </c>
    </row>
    <row r="14" spans="1:13" x14ac:dyDescent="0.2">
      <c r="A14" s="25" t="s">
        <v>42</v>
      </c>
      <c r="B14" s="20">
        <v>4526</v>
      </c>
      <c r="C14" s="21">
        <v>3717</v>
      </c>
      <c r="D14" s="10">
        <v>1911</v>
      </c>
      <c r="E14" s="10">
        <v>1806</v>
      </c>
      <c r="F14" s="21">
        <v>809</v>
      </c>
      <c r="G14" s="10">
        <v>409</v>
      </c>
      <c r="H14" s="10">
        <v>400</v>
      </c>
      <c r="I14" s="33">
        <f t="shared" si="0"/>
        <v>-2.4089854780153286</v>
      </c>
      <c r="J14" s="33">
        <f t="shared" si="1"/>
        <v>2.2766236385639371</v>
      </c>
      <c r="K14" s="16"/>
      <c r="L14" s="33">
        <f t="shared" si="2"/>
        <v>-0.5155808793868496</v>
      </c>
      <c r="M14" s="33">
        <f t="shared" si="3"/>
        <v>0.50423557886244452</v>
      </c>
    </row>
    <row r="15" spans="1:13" x14ac:dyDescent="0.2">
      <c r="A15" s="25" t="s">
        <v>43</v>
      </c>
      <c r="B15" s="20">
        <v>4519</v>
      </c>
      <c r="C15" s="21">
        <v>3386</v>
      </c>
      <c r="D15" s="10">
        <v>1681</v>
      </c>
      <c r="E15" s="10">
        <v>1705</v>
      </c>
      <c r="F15" s="21">
        <v>1133</v>
      </c>
      <c r="G15" s="10">
        <v>572</v>
      </c>
      <c r="H15" s="10">
        <v>561</v>
      </c>
      <c r="I15" s="33">
        <f t="shared" si="0"/>
        <v>-2.1190500201694231</v>
      </c>
      <c r="J15" s="33">
        <f t="shared" si="1"/>
        <v>2.14930415490117</v>
      </c>
      <c r="K15" s="16"/>
      <c r="L15" s="33">
        <f t="shared" si="2"/>
        <v>-0.72105687777329563</v>
      </c>
      <c r="M15" s="33">
        <f t="shared" si="3"/>
        <v>0.7071903993545785</v>
      </c>
    </row>
    <row r="16" spans="1:13" x14ac:dyDescent="0.2">
      <c r="A16" s="25" t="s">
        <v>44</v>
      </c>
      <c r="B16" s="20">
        <v>5033</v>
      </c>
      <c r="C16" s="21">
        <v>3765</v>
      </c>
      <c r="D16" s="10">
        <v>1907</v>
      </c>
      <c r="E16" s="10">
        <v>1858</v>
      </c>
      <c r="F16" s="21">
        <v>1268</v>
      </c>
      <c r="G16" s="10">
        <v>605</v>
      </c>
      <c r="H16" s="10">
        <v>663</v>
      </c>
      <c r="I16" s="33">
        <f t="shared" si="0"/>
        <v>-2.4039431222267043</v>
      </c>
      <c r="J16" s="33">
        <f t="shared" si="1"/>
        <v>2.3421742638160548</v>
      </c>
      <c r="K16" s="16"/>
      <c r="L16" s="33">
        <f t="shared" si="2"/>
        <v>-0.76265631302944736</v>
      </c>
      <c r="M16" s="33">
        <f t="shared" si="3"/>
        <v>0.83577047196450183</v>
      </c>
    </row>
    <row r="17" spans="1:13" x14ac:dyDescent="0.2">
      <c r="A17" s="25" t="s">
        <v>45</v>
      </c>
      <c r="B17" s="20">
        <v>5103</v>
      </c>
      <c r="C17" s="21">
        <v>3847</v>
      </c>
      <c r="D17" s="10">
        <v>1937</v>
      </c>
      <c r="E17" s="10">
        <v>1910</v>
      </c>
      <c r="F17" s="21">
        <v>1256</v>
      </c>
      <c r="G17" s="10">
        <v>589</v>
      </c>
      <c r="H17" s="10">
        <v>667</v>
      </c>
      <c r="I17" s="33">
        <f t="shared" si="0"/>
        <v>-2.4417607906413874</v>
      </c>
      <c r="J17" s="33">
        <f t="shared" si="1"/>
        <v>2.4077248890681724</v>
      </c>
      <c r="K17" s="16"/>
      <c r="L17" s="33">
        <f t="shared" si="2"/>
        <v>-0.7424868898749496</v>
      </c>
      <c r="M17" s="33">
        <f t="shared" si="3"/>
        <v>0.84081282775312627</v>
      </c>
    </row>
    <row r="18" spans="1:13" x14ac:dyDescent="0.2">
      <c r="A18" s="25" t="s">
        <v>46</v>
      </c>
      <c r="B18" s="20">
        <v>5852</v>
      </c>
      <c r="C18" s="21">
        <v>4655</v>
      </c>
      <c r="D18" s="10">
        <v>2237</v>
      </c>
      <c r="E18" s="10">
        <v>2418</v>
      </c>
      <c r="F18" s="21">
        <v>1197</v>
      </c>
      <c r="G18" s="10">
        <v>596</v>
      </c>
      <c r="H18" s="10">
        <v>601</v>
      </c>
      <c r="I18" s="33">
        <f t="shared" si="0"/>
        <v>-2.8199374747882211</v>
      </c>
      <c r="J18" s="33">
        <f t="shared" si="1"/>
        <v>3.0481040742234771</v>
      </c>
      <c r="K18" s="16"/>
      <c r="L18" s="33">
        <f t="shared" si="2"/>
        <v>-0.7513110125050424</v>
      </c>
      <c r="M18" s="33">
        <f t="shared" si="3"/>
        <v>0.75761395724082292</v>
      </c>
    </row>
    <row r="19" spans="1:13" x14ac:dyDescent="0.2">
      <c r="A19" s="25" t="s">
        <v>47</v>
      </c>
      <c r="B19" s="20">
        <v>8130</v>
      </c>
      <c r="C19" s="21">
        <v>7199</v>
      </c>
      <c r="D19" s="10">
        <v>3439</v>
      </c>
      <c r="E19" s="10">
        <v>3760</v>
      </c>
      <c r="F19" s="21">
        <v>931</v>
      </c>
      <c r="G19" s="10">
        <v>485</v>
      </c>
      <c r="H19" s="10">
        <v>446</v>
      </c>
      <c r="I19" s="33">
        <f t="shared" si="0"/>
        <v>-4.3351653892698669</v>
      </c>
      <c r="J19" s="33">
        <f t="shared" si="1"/>
        <v>4.7398144413069785</v>
      </c>
      <c r="K19" s="16"/>
      <c r="L19" s="33">
        <f t="shared" si="2"/>
        <v>-0.611385639370714</v>
      </c>
      <c r="M19" s="33">
        <f t="shared" si="3"/>
        <v>0.56222267043162566</v>
      </c>
    </row>
    <row r="20" spans="1:13" x14ac:dyDescent="0.2">
      <c r="A20" s="25" t="s">
        <v>48</v>
      </c>
      <c r="B20" s="20">
        <v>7531</v>
      </c>
      <c r="C20" s="21">
        <v>6742</v>
      </c>
      <c r="D20" s="10">
        <v>3258</v>
      </c>
      <c r="E20" s="10">
        <v>3484</v>
      </c>
      <c r="F20" s="21">
        <v>789</v>
      </c>
      <c r="G20" s="10">
        <v>377</v>
      </c>
      <c r="H20" s="10">
        <v>412</v>
      </c>
      <c r="I20" s="33">
        <f t="shared" si="0"/>
        <v>-4.106998789834611</v>
      </c>
      <c r="J20" s="33">
        <f t="shared" si="1"/>
        <v>4.3918918918918921</v>
      </c>
      <c r="K20" s="16"/>
      <c r="L20" s="33">
        <f t="shared" si="2"/>
        <v>-0.47524203307785395</v>
      </c>
      <c r="M20" s="33">
        <f t="shared" si="3"/>
        <v>0.51936264622831785</v>
      </c>
    </row>
    <row r="21" spans="1:13" x14ac:dyDescent="0.2">
      <c r="A21" s="25" t="s">
        <v>49</v>
      </c>
      <c r="B21" s="20">
        <v>6252</v>
      </c>
      <c r="C21" s="21">
        <v>5754</v>
      </c>
      <c r="D21" s="10">
        <v>2836</v>
      </c>
      <c r="E21" s="10">
        <v>2918</v>
      </c>
      <c r="F21" s="21">
        <v>498</v>
      </c>
      <c r="G21" s="10">
        <v>221</v>
      </c>
      <c r="H21" s="10">
        <v>277</v>
      </c>
      <c r="I21" s="33">
        <f t="shared" si="0"/>
        <v>-3.5750302541347319</v>
      </c>
      <c r="J21" s="33">
        <f t="shared" si="1"/>
        <v>3.6783985478015326</v>
      </c>
      <c r="K21" s="16"/>
      <c r="L21" s="33">
        <f t="shared" si="2"/>
        <v>-0.27859015732150061</v>
      </c>
      <c r="M21" s="33">
        <f t="shared" si="3"/>
        <v>0.34918313836224285</v>
      </c>
    </row>
    <row r="22" spans="1:13" x14ac:dyDescent="0.2">
      <c r="A22" s="25" t="s">
        <v>50</v>
      </c>
      <c r="B22" s="20">
        <v>4267</v>
      </c>
      <c r="C22" s="21">
        <v>3928</v>
      </c>
      <c r="D22" s="10">
        <v>1901</v>
      </c>
      <c r="E22" s="10">
        <v>2027</v>
      </c>
      <c r="F22" s="21">
        <v>339</v>
      </c>
      <c r="G22" s="10">
        <v>146</v>
      </c>
      <c r="H22" s="10">
        <v>193</v>
      </c>
      <c r="I22" s="33">
        <f t="shared" si="0"/>
        <v>-2.396379588543768</v>
      </c>
      <c r="J22" s="33">
        <f t="shared" si="1"/>
        <v>2.5552137958854377</v>
      </c>
      <c r="K22" s="16"/>
      <c r="L22" s="33">
        <f t="shared" si="2"/>
        <v>-0.18404598628479224</v>
      </c>
      <c r="M22" s="33">
        <f t="shared" si="3"/>
        <v>0.24329366680112949</v>
      </c>
    </row>
    <row r="23" spans="1:13" x14ac:dyDescent="0.2">
      <c r="A23" s="25" t="s">
        <v>51</v>
      </c>
      <c r="B23" s="20">
        <v>2532</v>
      </c>
      <c r="C23" s="21">
        <v>2303</v>
      </c>
      <c r="D23" s="10">
        <v>1069</v>
      </c>
      <c r="E23" s="10">
        <v>1234</v>
      </c>
      <c r="F23" s="21">
        <v>229</v>
      </c>
      <c r="G23" s="10">
        <v>87</v>
      </c>
      <c r="H23" s="10">
        <v>142</v>
      </c>
      <c r="I23" s="33">
        <f t="shared" si="0"/>
        <v>-1.347569584509883</v>
      </c>
      <c r="J23" s="33">
        <f t="shared" si="1"/>
        <v>1.5555667607906414</v>
      </c>
      <c r="K23" s="16"/>
      <c r="L23" s="33">
        <f t="shared" si="2"/>
        <v>-0.10967123840258169</v>
      </c>
      <c r="M23" s="33">
        <f t="shared" si="3"/>
        <v>0.17900363049616783</v>
      </c>
    </row>
    <row r="24" spans="1:13" x14ac:dyDescent="0.2">
      <c r="A24" s="25" t="s">
        <v>52</v>
      </c>
      <c r="B24" s="20">
        <v>2118</v>
      </c>
      <c r="C24" s="21">
        <v>2016</v>
      </c>
      <c r="D24" s="10">
        <v>871</v>
      </c>
      <c r="E24" s="10">
        <v>1145</v>
      </c>
      <c r="F24" s="21">
        <v>102</v>
      </c>
      <c r="G24" s="10">
        <v>39</v>
      </c>
      <c r="H24" s="10">
        <v>63</v>
      </c>
      <c r="I24" s="33">
        <f t="shared" si="0"/>
        <v>-1.097972972972973</v>
      </c>
      <c r="J24" s="33">
        <f t="shared" si="1"/>
        <v>1.4433743444937475</v>
      </c>
      <c r="K24" s="16"/>
      <c r="L24" s="33">
        <f t="shared" si="2"/>
        <v>-4.9162968939088343E-2</v>
      </c>
      <c r="M24" s="33">
        <f t="shared" si="3"/>
        <v>7.9417103670835015E-2</v>
      </c>
    </row>
    <row r="25" spans="1:13" x14ac:dyDescent="0.2">
      <c r="A25" s="23" t="s">
        <v>53</v>
      </c>
      <c r="B25" s="20">
        <v>2277</v>
      </c>
      <c r="C25" s="21">
        <v>2216</v>
      </c>
      <c r="D25" s="10">
        <v>864</v>
      </c>
      <c r="E25" s="10">
        <v>1352</v>
      </c>
      <c r="F25" s="21">
        <v>61</v>
      </c>
      <c r="G25" s="10">
        <v>15</v>
      </c>
      <c r="H25" s="10">
        <v>46</v>
      </c>
      <c r="I25" s="33">
        <f t="shared" si="0"/>
        <v>-1.0891488503428801</v>
      </c>
      <c r="J25" s="33">
        <f t="shared" si="1"/>
        <v>1.7043162565550625</v>
      </c>
      <c r="K25" s="16"/>
      <c r="L25" s="33">
        <f t="shared" si="2"/>
        <v>-1.8908834207341671E-2</v>
      </c>
      <c r="M25" s="33">
        <f t="shared" si="3"/>
        <v>5.7987091569181123E-2</v>
      </c>
    </row>
    <row r="26" spans="1:13" x14ac:dyDescent="0.2">
      <c r="A26" s="23" t="s">
        <v>54</v>
      </c>
      <c r="B26" s="20">
        <v>1962</v>
      </c>
      <c r="C26" s="21">
        <v>1927</v>
      </c>
      <c r="D26" s="10">
        <v>828</v>
      </c>
      <c r="E26" s="10">
        <v>1099</v>
      </c>
      <c r="F26" s="21">
        <v>35</v>
      </c>
      <c r="G26" s="10">
        <v>11</v>
      </c>
      <c r="H26" s="10">
        <v>24</v>
      </c>
      <c r="I26" s="33">
        <f t="shared" si="0"/>
        <v>-1.0437676482452602</v>
      </c>
      <c r="J26" s="33">
        <f t="shared" si="1"/>
        <v>1.3853872529245663</v>
      </c>
      <c r="K26" s="16"/>
      <c r="L26" s="33">
        <f t="shared" si="2"/>
        <v>-1.3866478418717224E-2</v>
      </c>
      <c r="M26" s="33">
        <f t="shared" si="3"/>
        <v>3.0254134731746669E-2</v>
      </c>
    </row>
    <row r="27" spans="1:13" x14ac:dyDescent="0.2">
      <c r="A27" s="23" t="s">
        <v>55</v>
      </c>
      <c r="B27" s="20">
        <v>1334</v>
      </c>
      <c r="C27" s="21">
        <v>1324</v>
      </c>
      <c r="D27" s="10">
        <v>521</v>
      </c>
      <c r="E27" s="10">
        <v>803</v>
      </c>
      <c r="F27" s="21">
        <v>10</v>
      </c>
      <c r="G27" s="10">
        <v>3</v>
      </c>
      <c r="H27" s="10">
        <v>7</v>
      </c>
      <c r="I27" s="33">
        <f t="shared" si="0"/>
        <v>-0.65676684146833397</v>
      </c>
      <c r="J27" s="33">
        <f t="shared" si="1"/>
        <v>1.0122529245663574</v>
      </c>
      <c r="K27" s="16"/>
      <c r="L27" s="33">
        <f t="shared" si="2"/>
        <v>-3.7817668414683336E-3</v>
      </c>
      <c r="M27" s="33">
        <f t="shared" si="3"/>
        <v>8.8241226300927803E-3</v>
      </c>
    </row>
    <row r="28" spans="1:13" x14ac:dyDescent="0.2">
      <c r="A28" s="23" t="s">
        <v>56</v>
      </c>
      <c r="B28" s="20">
        <v>478</v>
      </c>
      <c r="C28" s="21">
        <v>471</v>
      </c>
      <c r="D28" s="10">
        <v>167</v>
      </c>
      <c r="E28" s="10">
        <v>304</v>
      </c>
      <c r="F28" s="21">
        <v>7</v>
      </c>
      <c r="G28" s="10">
        <v>3</v>
      </c>
      <c r="H28" s="10">
        <v>4</v>
      </c>
      <c r="I28" s="33">
        <f t="shared" si="0"/>
        <v>-0.21051835417507059</v>
      </c>
      <c r="J28" s="33">
        <f t="shared" si="1"/>
        <v>0.38321903993545786</v>
      </c>
      <c r="K28" s="16"/>
      <c r="L28" s="33">
        <f t="shared" si="2"/>
        <v>-3.7817668414683336E-3</v>
      </c>
      <c r="M28" s="33">
        <f t="shared" si="3"/>
        <v>5.0423557886244454E-3</v>
      </c>
    </row>
    <row r="29" spans="1:13" x14ac:dyDescent="0.2">
      <c r="A29" s="23" t="s">
        <v>57</v>
      </c>
      <c r="B29" s="20">
        <v>97</v>
      </c>
      <c r="C29" s="21">
        <v>96</v>
      </c>
      <c r="D29" s="10">
        <v>29</v>
      </c>
      <c r="E29" s="10">
        <v>67</v>
      </c>
      <c r="F29" s="21">
        <v>1</v>
      </c>
      <c r="G29" s="10">
        <v>1</v>
      </c>
      <c r="H29" s="10">
        <v>0</v>
      </c>
      <c r="I29" s="33">
        <f t="shared" si="0"/>
        <v>-3.6557079467527225E-2</v>
      </c>
      <c r="J29" s="33">
        <f t="shared" si="1"/>
        <v>8.4459459459459457E-2</v>
      </c>
      <c r="K29" s="16"/>
      <c r="L29" s="33">
        <f t="shared" si="2"/>
        <v>-1.2605889471561113E-3</v>
      </c>
      <c r="M29" s="33">
        <f t="shared" si="3"/>
        <v>0</v>
      </c>
    </row>
    <row r="30" spans="1:13" x14ac:dyDescent="0.2">
      <c r="A30" s="23" t="s">
        <v>24</v>
      </c>
      <c r="B30" s="20">
        <v>7</v>
      </c>
      <c r="C30" s="21">
        <v>7</v>
      </c>
      <c r="D30" s="4">
        <v>2</v>
      </c>
      <c r="E30" s="4">
        <v>5</v>
      </c>
      <c r="F30" s="21">
        <v>0</v>
      </c>
      <c r="G30" s="10">
        <v>0</v>
      </c>
      <c r="H30" s="10">
        <v>0</v>
      </c>
      <c r="I30" s="33">
        <f t="shared" si="0"/>
        <v>-2.5211778943122227E-3</v>
      </c>
      <c r="J30" s="33">
        <f t="shared" si="1"/>
        <v>6.3029447357805567E-3</v>
      </c>
      <c r="K30" s="16"/>
      <c r="L30" s="33">
        <f t="shared" si="2"/>
        <v>0</v>
      </c>
      <c r="M30" s="33">
        <f t="shared" si="3"/>
        <v>0</v>
      </c>
    </row>
    <row r="31" spans="1:13" x14ac:dyDescent="0.2">
      <c r="A31" s="23"/>
      <c r="B31" s="20"/>
      <c r="C31" s="21"/>
      <c r="F31" s="21"/>
      <c r="G31" s="10"/>
      <c r="H31" s="10"/>
    </row>
    <row r="32" spans="1:13" x14ac:dyDescent="0.2">
      <c r="A32" s="4" t="s">
        <v>58</v>
      </c>
      <c r="B32" s="20"/>
      <c r="C32" s="21"/>
      <c r="F32" s="21"/>
      <c r="G32" s="10"/>
      <c r="H32" s="10"/>
    </row>
    <row r="33" spans="1:8" x14ac:dyDescent="0.2">
      <c r="A33" s="23"/>
      <c r="B33" s="20"/>
      <c r="C33" s="21"/>
      <c r="F33" s="21"/>
      <c r="G33" s="10"/>
      <c r="H33" s="10"/>
    </row>
    <row r="62" spans="1:6" x14ac:dyDescent="0.2">
      <c r="A62" s="15" t="s">
        <v>59</v>
      </c>
      <c r="B62" s="15"/>
    </row>
    <row r="63" spans="1:6" ht="12" thickBot="1" x14ac:dyDescent="0.25"/>
    <row r="64" spans="1:6" ht="34.5" thickBot="1" x14ac:dyDescent="0.25">
      <c r="A64" s="26"/>
      <c r="B64" s="27"/>
      <c r="C64" s="27"/>
      <c r="D64" s="27"/>
      <c r="E64" s="28" t="s">
        <v>60</v>
      </c>
      <c r="F64" s="29" t="s">
        <v>61</v>
      </c>
    </row>
    <row r="66" spans="1:14" x14ac:dyDescent="0.2">
      <c r="A66" s="4" t="s">
        <v>62</v>
      </c>
      <c r="E66" s="22">
        <v>13.321903993545785</v>
      </c>
      <c r="F66" s="22">
        <v>84.649566634396734</v>
      </c>
      <c r="H66" s="22"/>
      <c r="N66" s="22"/>
    </row>
    <row r="67" spans="1:14" x14ac:dyDescent="0.2">
      <c r="A67" s="4" t="s">
        <v>63</v>
      </c>
      <c r="E67" s="22">
        <v>15.70945945945946</v>
      </c>
      <c r="F67" s="22">
        <v>123.99393809375546</v>
      </c>
      <c r="H67" s="22"/>
      <c r="N67" s="22"/>
    </row>
    <row r="68" spans="1:14" x14ac:dyDescent="0.2">
      <c r="A68" s="4" t="s">
        <v>64</v>
      </c>
      <c r="E68" s="22">
        <v>13.620663574021783</v>
      </c>
      <c r="F68" s="22">
        <v>67.156285973378246</v>
      </c>
      <c r="H68" s="22"/>
      <c r="N68" s="22"/>
    </row>
    <row r="69" spans="1:14" x14ac:dyDescent="0.2">
      <c r="A69" s="4" t="s">
        <v>65</v>
      </c>
      <c r="E69" s="22">
        <v>4.8885639370713996</v>
      </c>
      <c r="F69" s="22">
        <v>68.852109438768849</v>
      </c>
      <c r="H69" s="22"/>
      <c r="N69" s="22"/>
    </row>
    <row r="70" spans="1:14" x14ac:dyDescent="0.2">
      <c r="A70" s="4" t="s">
        <v>66</v>
      </c>
      <c r="E70" s="22">
        <v>115.33549282739473</v>
      </c>
      <c r="F70" s="22">
        <v>184.63489500135327</v>
      </c>
      <c r="H70" s="22"/>
      <c r="N70" s="22"/>
    </row>
    <row r="71" spans="1:14" x14ac:dyDescent="0.2">
      <c r="A71" s="4" t="s">
        <v>67</v>
      </c>
      <c r="E71" s="22">
        <v>83.464367233071272</v>
      </c>
      <c r="F71" s="22">
        <v>92.302481042848527</v>
      </c>
      <c r="H71" s="22"/>
      <c r="N71" s="22"/>
    </row>
    <row r="73" spans="1:14" x14ac:dyDescent="0.2">
      <c r="A73" s="4" t="s">
        <v>68</v>
      </c>
    </row>
    <row r="74" spans="1:14" x14ac:dyDescent="0.2">
      <c r="A74" s="4" t="s">
        <v>69</v>
      </c>
    </row>
    <row r="76" spans="1:14" x14ac:dyDescent="0.2">
      <c r="A76" s="4" t="s">
        <v>70</v>
      </c>
    </row>
  </sheetData>
  <mergeCells count="4">
    <mergeCell ref="A5:A6"/>
    <mergeCell ref="B5:B6"/>
    <mergeCell ref="C5:E5"/>
    <mergeCell ref="F5:H5"/>
  </mergeCells>
  <hyperlinks>
    <hyperlink ref="G2" location="Port01!A1" display="Índice" xr:uid="{D08189A5-DEE2-4178-8712-2A6F2226DDA2}"/>
  </hyperlinks>
  <pageMargins left="0.98425196850393704" right="0.75" top="0.59055118110236227" bottom="1" header="0" footer="0"/>
  <pageSetup paperSize="9" scale="85" orientation="portrait" verticalDpi="300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3CBC4-3A00-41AD-B10F-770EE66E30AD}">
  <sheetPr>
    <pageSetUpPr autoPageBreaks="0" fitToPage="1"/>
  </sheetPr>
  <dimension ref="A1:N76"/>
  <sheetViews>
    <sheetView showGridLines="0" workbookViewId="0"/>
  </sheetViews>
  <sheetFormatPr baseColWidth="10" defaultRowHeight="11.25" x14ac:dyDescent="0.2"/>
  <cols>
    <col min="1" max="2" width="11.42578125" style="4"/>
    <col min="3" max="3" width="12" style="4" customWidth="1"/>
    <col min="4" max="5" width="10.42578125" style="4" customWidth="1"/>
    <col min="6" max="6" width="12" style="4" customWidth="1"/>
    <col min="7" max="8" width="10.42578125" style="4" customWidth="1"/>
    <col min="9" max="13" width="0.42578125" style="4" customWidth="1"/>
    <col min="14" max="14" width="9.7109375" style="4" customWidth="1"/>
    <col min="15" max="16384" width="11.42578125" style="4"/>
  </cols>
  <sheetData>
    <row r="1" spans="1:13" ht="12" thickBot="1" x14ac:dyDescent="0.25">
      <c r="A1" s="15" t="s">
        <v>26</v>
      </c>
      <c r="B1" s="15"/>
      <c r="E1" s="15" t="s">
        <v>71</v>
      </c>
      <c r="F1" s="15" t="s">
        <v>91</v>
      </c>
      <c r="I1" s="16" t="str">
        <f>F1&amp;" "&amp;MM!$I$1</f>
        <v>20. SAN BLAS - CANILLEJAS 01.01.22</v>
      </c>
    </row>
    <row r="2" spans="1:13" ht="12" thickBot="1" x14ac:dyDescent="0.25">
      <c r="A2" s="15" t="s">
        <v>28</v>
      </c>
      <c r="B2" s="15"/>
      <c r="G2" s="17" t="s">
        <v>29</v>
      </c>
    </row>
    <row r="3" spans="1:13" x14ac:dyDescent="0.2">
      <c r="A3" s="15" t="s">
        <v>30</v>
      </c>
      <c r="B3" s="15"/>
      <c r="I3" s="3" t="s">
        <v>0</v>
      </c>
    </row>
    <row r="4" spans="1:13" ht="12" thickBot="1" x14ac:dyDescent="0.25">
      <c r="A4" s="15"/>
      <c r="B4" s="15"/>
    </row>
    <row r="5" spans="1:13" ht="12" thickBot="1" x14ac:dyDescent="0.25">
      <c r="A5" s="37" t="s">
        <v>31</v>
      </c>
      <c r="B5" s="39" t="s">
        <v>32</v>
      </c>
      <c r="C5" s="41" t="s">
        <v>33</v>
      </c>
      <c r="D5" s="41"/>
      <c r="E5" s="41"/>
      <c r="F5" s="41" t="s">
        <v>34</v>
      </c>
      <c r="G5" s="41"/>
      <c r="H5" s="41"/>
    </row>
    <row r="6" spans="1:13" ht="18" customHeight="1" thickBot="1" x14ac:dyDescent="0.25">
      <c r="A6" s="38"/>
      <c r="B6" s="40"/>
      <c r="C6" s="18" t="s">
        <v>35</v>
      </c>
      <c r="D6" s="18" t="s">
        <v>36</v>
      </c>
      <c r="E6" s="18" t="s">
        <v>37</v>
      </c>
      <c r="F6" s="18" t="s">
        <v>35</v>
      </c>
      <c r="G6" s="18" t="s">
        <v>36</v>
      </c>
      <c r="H6" s="18" t="s">
        <v>37</v>
      </c>
      <c r="I6" s="16" t="s">
        <v>94</v>
      </c>
      <c r="J6" s="16" t="s">
        <v>96</v>
      </c>
      <c r="K6" s="16"/>
      <c r="L6" s="16" t="s">
        <v>95</v>
      </c>
      <c r="M6" s="16" t="s">
        <v>97</v>
      </c>
    </row>
    <row r="7" spans="1:13" x14ac:dyDescent="0.2">
      <c r="I7" s="16"/>
      <c r="J7" s="16"/>
      <c r="K7" s="16"/>
      <c r="L7" s="16"/>
      <c r="M7" s="16"/>
    </row>
    <row r="8" spans="1:13" x14ac:dyDescent="0.2">
      <c r="A8" s="19" t="s">
        <v>1</v>
      </c>
      <c r="B8" s="20">
        <v>158783</v>
      </c>
      <c r="C8" s="21">
        <v>136070</v>
      </c>
      <c r="D8" s="21">
        <v>64462</v>
      </c>
      <c r="E8" s="21">
        <v>71608</v>
      </c>
      <c r="F8" s="21">
        <v>22713</v>
      </c>
      <c r="G8" s="21">
        <v>10620</v>
      </c>
      <c r="H8" s="21">
        <v>12093</v>
      </c>
      <c r="I8" s="16"/>
      <c r="J8" s="16"/>
      <c r="K8" s="16"/>
      <c r="L8" s="16"/>
      <c r="M8" s="16"/>
    </row>
    <row r="9" spans="1:13" x14ac:dyDescent="0.2">
      <c r="A9" s="23"/>
      <c r="B9" s="23"/>
      <c r="C9" s="24"/>
      <c r="F9" s="24"/>
      <c r="G9" s="10"/>
      <c r="H9" s="10"/>
      <c r="I9" s="16"/>
      <c r="J9" s="16"/>
      <c r="K9" s="16"/>
      <c r="L9" s="16"/>
      <c r="M9" s="16"/>
    </row>
    <row r="10" spans="1:13" x14ac:dyDescent="0.2">
      <c r="A10" s="25" t="s">
        <v>38</v>
      </c>
      <c r="B10" s="20">
        <v>5716</v>
      </c>
      <c r="C10" s="21">
        <v>4690</v>
      </c>
      <c r="D10" s="10">
        <v>2383</v>
      </c>
      <c r="E10" s="10">
        <v>2307</v>
      </c>
      <c r="F10" s="21">
        <v>1026</v>
      </c>
      <c r="G10" s="10">
        <v>574</v>
      </c>
      <c r="H10" s="10">
        <v>452</v>
      </c>
      <c r="I10" s="33">
        <f>-D10/$B$8*100</f>
        <v>-1.5007903868802075</v>
      </c>
      <c r="J10" s="33">
        <f>E10/$B$8*100</f>
        <v>1.4529263208277965</v>
      </c>
      <c r="K10" s="16"/>
      <c r="L10" s="33">
        <f>-G10/$B$8*100</f>
        <v>-0.36149965676426316</v>
      </c>
      <c r="M10" s="33">
        <f>H10/$B$8*100</f>
        <v>0.28466523494328738</v>
      </c>
    </row>
    <row r="11" spans="1:13" x14ac:dyDescent="0.2">
      <c r="A11" s="25" t="s">
        <v>39</v>
      </c>
      <c r="B11" s="20">
        <v>6727</v>
      </c>
      <c r="C11" s="21">
        <v>5712</v>
      </c>
      <c r="D11" s="10">
        <v>2944</v>
      </c>
      <c r="E11" s="10">
        <v>2768</v>
      </c>
      <c r="F11" s="21">
        <v>1015</v>
      </c>
      <c r="G11" s="10">
        <v>516</v>
      </c>
      <c r="H11" s="10">
        <v>499</v>
      </c>
      <c r="I11" s="33">
        <f t="shared" ref="I11:I30" si="0">-D11/$B$8*100</f>
        <v>-1.8541027691881373</v>
      </c>
      <c r="J11" s="33">
        <f t="shared" ref="J11:J30" si="1">E11/$B$8*100</f>
        <v>1.7432596688562378</v>
      </c>
      <c r="K11" s="16"/>
      <c r="L11" s="33">
        <f t="shared" ref="L11:L30" si="2">-G11/$B$8*100</f>
        <v>-0.32497181688215993</v>
      </c>
      <c r="M11" s="33">
        <f t="shared" ref="M11:M30" si="3">H11/$B$8*100</f>
        <v>0.31426538105464691</v>
      </c>
    </row>
    <row r="12" spans="1:13" x14ac:dyDescent="0.2">
      <c r="A12" s="25" t="s">
        <v>40</v>
      </c>
      <c r="B12" s="20">
        <v>7954</v>
      </c>
      <c r="C12" s="21">
        <v>6994</v>
      </c>
      <c r="D12" s="10">
        <v>3551</v>
      </c>
      <c r="E12" s="10">
        <v>3443</v>
      </c>
      <c r="F12" s="21">
        <v>960</v>
      </c>
      <c r="G12" s="10">
        <v>490</v>
      </c>
      <c r="H12" s="10">
        <v>470</v>
      </c>
      <c r="I12" s="33">
        <f t="shared" si="0"/>
        <v>-2.2363855072646315</v>
      </c>
      <c r="J12" s="33">
        <f t="shared" si="1"/>
        <v>2.1683681502427841</v>
      </c>
      <c r="K12" s="16"/>
      <c r="L12" s="33">
        <f t="shared" si="2"/>
        <v>-0.30859726796949294</v>
      </c>
      <c r="M12" s="33">
        <f t="shared" si="3"/>
        <v>0.29600146111359532</v>
      </c>
    </row>
    <row r="13" spans="1:13" x14ac:dyDescent="0.2">
      <c r="A13" s="25" t="s">
        <v>41</v>
      </c>
      <c r="B13" s="20">
        <v>9340</v>
      </c>
      <c r="C13" s="21">
        <v>8357</v>
      </c>
      <c r="D13" s="10">
        <v>4315</v>
      </c>
      <c r="E13" s="10">
        <v>4042</v>
      </c>
      <c r="F13" s="21">
        <v>983</v>
      </c>
      <c r="G13" s="10">
        <v>490</v>
      </c>
      <c r="H13" s="10">
        <v>493</v>
      </c>
      <c r="I13" s="33">
        <f t="shared" si="0"/>
        <v>-2.7175453291599228</v>
      </c>
      <c r="J13" s="33">
        <f t="shared" si="1"/>
        <v>2.5456125655769197</v>
      </c>
      <c r="K13" s="16"/>
      <c r="L13" s="33">
        <f t="shared" si="2"/>
        <v>-0.30859726796949294</v>
      </c>
      <c r="M13" s="33">
        <f t="shared" si="3"/>
        <v>0.31048663899787765</v>
      </c>
    </row>
    <row r="14" spans="1:13" x14ac:dyDescent="0.2">
      <c r="A14" s="25" t="s">
        <v>42</v>
      </c>
      <c r="B14" s="20">
        <v>9269</v>
      </c>
      <c r="C14" s="21">
        <v>7588</v>
      </c>
      <c r="D14" s="10">
        <v>3876</v>
      </c>
      <c r="E14" s="10">
        <v>3712</v>
      </c>
      <c r="F14" s="21">
        <v>1681</v>
      </c>
      <c r="G14" s="10">
        <v>848</v>
      </c>
      <c r="H14" s="10">
        <v>833</v>
      </c>
      <c r="I14" s="33">
        <f t="shared" si="0"/>
        <v>-2.4410673686729689</v>
      </c>
      <c r="J14" s="33">
        <f t="shared" si="1"/>
        <v>2.3377817524546081</v>
      </c>
      <c r="K14" s="16"/>
      <c r="L14" s="33">
        <f t="shared" si="2"/>
        <v>-0.53406221069006132</v>
      </c>
      <c r="M14" s="33">
        <f t="shared" si="3"/>
        <v>0.5246153555481381</v>
      </c>
    </row>
    <row r="15" spans="1:13" x14ac:dyDescent="0.2">
      <c r="A15" s="25" t="s">
        <v>43</v>
      </c>
      <c r="B15" s="20">
        <v>9349</v>
      </c>
      <c r="C15" s="21">
        <v>6718</v>
      </c>
      <c r="D15" s="10">
        <v>3433</v>
      </c>
      <c r="E15" s="10">
        <v>3285</v>
      </c>
      <c r="F15" s="21">
        <v>2631</v>
      </c>
      <c r="G15" s="10">
        <v>1137</v>
      </c>
      <c r="H15" s="10">
        <v>1494</v>
      </c>
      <c r="I15" s="33">
        <f t="shared" si="0"/>
        <v>-2.1620702468148352</v>
      </c>
      <c r="J15" s="33">
        <f t="shared" si="1"/>
        <v>2.0688612760811926</v>
      </c>
      <c r="K15" s="16"/>
      <c r="L15" s="33">
        <f t="shared" si="2"/>
        <v>-0.71607161975778266</v>
      </c>
      <c r="M15" s="33">
        <f t="shared" si="3"/>
        <v>0.94090677213555607</v>
      </c>
    </row>
    <row r="16" spans="1:13" x14ac:dyDescent="0.2">
      <c r="A16" s="25" t="s">
        <v>44</v>
      </c>
      <c r="B16" s="20">
        <v>9566</v>
      </c>
      <c r="C16" s="21">
        <v>6593</v>
      </c>
      <c r="D16" s="10">
        <v>3389</v>
      </c>
      <c r="E16" s="10">
        <v>3204</v>
      </c>
      <c r="F16" s="21">
        <v>2973</v>
      </c>
      <c r="G16" s="10">
        <v>1364</v>
      </c>
      <c r="H16" s="10">
        <v>1609</v>
      </c>
      <c r="I16" s="33">
        <f t="shared" si="0"/>
        <v>-2.1343594717318606</v>
      </c>
      <c r="J16" s="33">
        <f t="shared" si="1"/>
        <v>2.0178482583148067</v>
      </c>
      <c r="K16" s="16"/>
      <c r="L16" s="33">
        <f t="shared" si="2"/>
        <v>-0.85903402757222125</v>
      </c>
      <c r="M16" s="33">
        <f t="shared" si="3"/>
        <v>1.0133326615569676</v>
      </c>
    </row>
    <row r="17" spans="1:13" x14ac:dyDescent="0.2">
      <c r="A17" s="25" t="s">
        <v>45</v>
      </c>
      <c r="B17" s="20">
        <v>9863</v>
      </c>
      <c r="C17" s="21">
        <v>7063</v>
      </c>
      <c r="D17" s="10">
        <v>3537</v>
      </c>
      <c r="E17" s="10">
        <v>3526</v>
      </c>
      <c r="F17" s="21">
        <v>2800</v>
      </c>
      <c r="G17" s="10">
        <v>1287</v>
      </c>
      <c r="H17" s="10">
        <v>1513</v>
      </c>
      <c r="I17" s="33">
        <f t="shared" si="0"/>
        <v>-2.2275684424655036</v>
      </c>
      <c r="J17" s="33">
        <f t="shared" si="1"/>
        <v>2.2206407486947595</v>
      </c>
      <c r="K17" s="16"/>
      <c r="L17" s="33">
        <f t="shared" si="2"/>
        <v>-0.81054017117701516</v>
      </c>
      <c r="M17" s="33">
        <f t="shared" si="3"/>
        <v>0.95287278864865876</v>
      </c>
    </row>
    <row r="18" spans="1:13" x14ac:dyDescent="0.2">
      <c r="A18" s="25" t="s">
        <v>46</v>
      </c>
      <c r="B18" s="20">
        <v>11151</v>
      </c>
      <c r="C18" s="21">
        <v>8645</v>
      </c>
      <c r="D18" s="10">
        <v>4169</v>
      </c>
      <c r="E18" s="10">
        <v>4476</v>
      </c>
      <c r="F18" s="21">
        <v>2506</v>
      </c>
      <c r="G18" s="10">
        <v>1205</v>
      </c>
      <c r="H18" s="10">
        <v>1301</v>
      </c>
      <c r="I18" s="33">
        <f t="shared" si="0"/>
        <v>-2.6255959391118697</v>
      </c>
      <c r="J18" s="33">
        <f t="shared" si="1"/>
        <v>2.8189415743498989</v>
      </c>
      <c r="K18" s="16"/>
      <c r="L18" s="33">
        <f t="shared" si="2"/>
        <v>-0.75889736306783473</v>
      </c>
      <c r="M18" s="33">
        <f t="shared" si="3"/>
        <v>0.81935723597614352</v>
      </c>
    </row>
    <row r="19" spans="1:13" x14ac:dyDescent="0.2">
      <c r="A19" s="25" t="s">
        <v>47</v>
      </c>
      <c r="B19" s="20">
        <v>13014</v>
      </c>
      <c r="C19" s="21">
        <v>11063</v>
      </c>
      <c r="D19" s="10">
        <v>5147</v>
      </c>
      <c r="E19" s="10">
        <v>5916</v>
      </c>
      <c r="F19" s="21">
        <v>1951</v>
      </c>
      <c r="G19" s="10">
        <v>942</v>
      </c>
      <c r="H19" s="10">
        <v>1009</v>
      </c>
      <c r="I19" s="33">
        <f t="shared" si="0"/>
        <v>-3.2415308943652659</v>
      </c>
      <c r="J19" s="33">
        <f t="shared" si="1"/>
        <v>3.7258396679745314</v>
      </c>
      <c r="K19" s="16"/>
      <c r="L19" s="33">
        <f t="shared" si="2"/>
        <v>-0.59326250291278027</v>
      </c>
      <c r="M19" s="33">
        <f t="shared" si="3"/>
        <v>0.63545845588003758</v>
      </c>
    </row>
    <row r="20" spans="1:13" x14ac:dyDescent="0.2">
      <c r="A20" s="25" t="s">
        <v>48</v>
      </c>
      <c r="B20" s="20">
        <v>14387</v>
      </c>
      <c r="C20" s="21">
        <v>12938</v>
      </c>
      <c r="D20" s="10">
        <v>6197</v>
      </c>
      <c r="E20" s="10">
        <v>6741</v>
      </c>
      <c r="F20" s="21">
        <v>1449</v>
      </c>
      <c r="G20" s="10">
        <v>689</v>
      </c>
      <c r="H20" s="10">
        <v>760</v>
      </c>
      <c r="I20" s="33">
        <f t="shared" si="0"/>
        <v>-3.9028107542998938</v>
      </c>
      <c r="J20" s="33">
        <f t="shared" si="1"/>
        <v>4.2454167007803099</v>
      </c>
      <c r="K20" s="16"/>
      <c r="L20" s="33">
        <f t="shared" si="2"/>
        <v>-0.43392554618567475</v>
      </c>
      <c r="M20" s="33">
        <f t="shared" si="3"/>
        <v>0.47864066052411153</v>
      </c>
    </row>
    <row r="21" spans="1:13" x14ac:dyDescent="0.2">
      <c r="A21" s="25" t="s">
        <v>49</v>
      </c>
      <c r="B21" s="20">
        <v>13677</v>
      </c>
      <c r="C21" s="21">
        <v>12625</v>
      </c>
      <c r="D21" s="10">
        <v>6011</v>
      </c>
      <c r="E21" s="10">
        <v>6614</v>
      </c>
      <c r="F21" s="21">
        <v>1052</v>
      </c>
      <c r="G21" s="10">
        <v>466</v>
      </c>
      <c r="H21" s="10">
        <v>586</v>
      </c>
      <c r="I21" s="33">
        <f t="shared" si="0"/>
        <v>-3.7856697505400452</v>
      </c>
      <c r="J21" s="33">
        <f t="shared" si="1"/>
        <v>4.1654333272453599</v>
      </c>
      <c r="K21" s="16"/>
      <c r="L21" s="33">
        <f t="shared" si="2"/>
        <v>-0.29348229974241574</v>
      </c>
      <c r="M21" s="33">
        <f t="shared" si="3"/>
        <v>0.36905714087780178</v>
      </c>
    </row>
    <row r="22" spans="1:13" x14ac:dyDescent="0.2">
      <c r="A22" s="25" t="s">
        <v>50</v>
      </c>
      <c r="B22" s="20">
        <v>10743</v>
      </c>
      <c r="C22" s="21">
        <v>10010</v>
      </c>
      <c r="D22" s="10">
        <v>4758</v>
      </c>
      <c r="E22" s="10">
        <v>5252</v>
      </c>
      <c r="F22" s="21">
        <v>733</v>
      </c>
      <c r="G22" s="10">
        <v>296</v>
      </c>
      <c r="H22" s="10">
        <v>437</v>
      </c>
      <c r="I22" s="33">
        <f t="shared" si="0"/>
        <v>-2.9965424510180561</v>
      </c>
      <c r="J22" s="33">
        <f t="shared" si="1"/>
        <v>3.3076588803587286</v>
      </c>
      <c r="K22" s="16"/>
      <c r="L22" s="33">
        <f t="shared" si="2"/>
        <v>-0.18641794146728555</v>
      </c>
      <c r="M22" s="33">
        <f t="shared" si="3"/>
        <v>0.27521837980136415</v>
      </c>
    </row>
    <row r="23" spans="1:13" x14ac:dyDescent="0.2">
      <c r="A23" s="25" t="s">
        <v>51</v>
      </c>
      <c r="B23" s="20">
        <v>7117</v>
      </c>
      <c r="C23" s="21">
        <v>6682</v>
      </c>
      <c r="D23" s="10">
        <v>3099</v>
      </c>
      <c r="E23" s="10">
        <v>3583</v>
      </c>
      <c r="F23" s="21">
        <v>435</v>
      </c>
      <c r="G23" s="10">
        <v>157</v>
      </c>
      <c r="H23" s="10">
        <v>278</v>
      </c>
      <c r="I23" s="33">
        <f t="shared" si="0"/>
        <v>-1.951720272321344</v>
      </c>
      <c r="J23" s="33">
        <f t="shared" si="1"/>
        <v>2.2565387982340681</v>
      </c>
      <c r="K23" s="16"/>
      <c r="L23" s="33">
        <f t="shared" si="2"/>
        <v>-9.8877083818796729E-2</v>
      </c>
      <c r="M23" s="33">
        <f t="shared" si="3"/>
        <v>0.17508171529697764</v>
      </c>
    </row>
    <row r="24" spans="1:13" x14ac:dyDescent="0.2">
      <c r="A24" s="25" t="s">
        <v>52</v>
      </c>
      <c r="B24" s="20">
        <v>5802</v>
      </c>
      <c r="C24" s="21">
        <v>5539</v>
      </c>
      <c r="D24" s="10">
        <v>2414</v>
      </c>
      <c r="E24" s="10">
        <v>3125</v>
      </c>
      <c r="F24" s="21">
        <v>263</v>
      </c>
      <c r="G24" s="10">
        <v>82</v>
      </c>
      <c r="H24" s="10">
        <v>181</v>
      </c>
      <c r="I24" s="33">
        <f t="shared" si="0"/>
        <v>-1.5203138875068489</v>
      </c>
      <c r="J24" s="33">
        <f t="shared" si="1"/>
        <v>1.968094821234011</v>
      </c>
      <c r="K24" s="16"/>
      <c r="L24" s="33">
        <f t="shared" si="2"/>
        <v>-5.1642808109180462E-2</v>
      </c>
      <c r="M24" s="33">
        <f t="shared" si="3"/>
        <v>0.11399205204587393</v>
      </c>
    </row>
    <row r="25" spans="1:13" x14ac:dyDescent="0.2">
      <c r="A25" s="23" t="s">
        <v>53</v>
      </c>
      <c r="B25" s="20">
        <v>4753</v>
      </c>
      <c r="C25" s="21">
        <v>4615</v>
      </c>
      <c r="D25" s="10">
        <v>1926</v>
      </c>
      <c r="E25" s="10">
        <v>2689</v>
      </c>
      <c r="F25" s="21">
        <v>138</v>
      </c>
      <c r="G25" s="10">
        <v>42</v>
      </c>
      <c r="H25" s="10">
        <v>96</v>
      </c>
      <c r="I25" s="33">
        <f t="shared" si="0"/>
        <v>-1.2129762002229458</v>
      </c>
      <c r="J25" s="33">
        <f t="shared" si="1"/>
        <v>1.6935062317754421</v>
      </c>
      <c r="K25" s="16"/>
      <c r="L25" s="33">
        <f t="shared" si="2"/>
        <v>-2.6451194397385112E-2</v>
      </c>
      <c r="M25" s="33">
        <f t="shared" si="3"/>
        <v>6.0459872908308822E-2</v>
      </c>
    </row>
    <row r="26" spans="1:13" x14ac:dyDescent="0.2">
      <c r="A26" s="23" t="s">
        <v>54</v>
      </c>
      <c r="B26" s="20">
        <v>3942</v>
      </c>
      <c r="C26" s="21">
        <v>3877</v>
      </c>
      <c r="D26" s="10">
        <v>1379</v>
      </c>
      <c r="E26" s="10">
        <v>2498</v>
      </c>
      <c r="F26" s="21">
        <v>65</v>
      </c>
      <c r="G26" s="10">
        <v>21</v>
      </c>
      <c r="H26" s="10">
        <v>44</v>
      </c>
      <c r="I26" s="33">
        <f t="shared" si="0"/>
        <v>-0.86848088271414448</v>
      </c>
      <c r="J26" s="33">
        <f t="shared" si="1"/>
        <v>1.5732162763016193</v>
      </c>
      <c r="K26" s="16"/>
      <c r="L26" s="33">
        <f t="shared" si="2"/>
        <v>-1.3225597198692556E-2</v>
      </c>
      <c r="M26" s="33">
        <f t="shared" si="3"/>
        <v>2.7710775082974877E-2</v>
      </c>
    </row>
    <row r="27" spans="1:13" x14ac:dyDescent="0.2">
      <c r="A27" s="23" t="s">
        <v>55</v>
      </c>
      <c r="B27" s="20">
        <v>3955</v>
      </c>
      <c r="C27" s="21">
        <v>3921</v>
      </c>
      <c r="D27" s="10">
        <v>1268</v>
      </c>
      <c r="E27" s="10">
        <v>2653</v>
      </c>
      <c r="F27" s="21">
        <v>34</v>
      </c>
      <c r="G27" s="10">
        <v>12</v>
      </c>
      <c r="H27" s="10">
        <v>22</v>
      </c>
      <c r="I27" s="33">
        <f t="shared" si="0"/>
        <v>-0.79857415466391235</v>
      </c>
      <c r="J27" s="33">
        <f t="shared" si="1"/>
        <v>1.670833779434826</v>
      </c>
      <c r="K27" s="16"/>
      <c r="L27" s="33">
        <f t="shared" si="2"/>
        <v>-7.5574841135386027E-3</v>
      </c>
      <c r="M27" s="33">
        <f t="shared" si="3"/>
        <v>1.3855387541487438E-2</v>
      </c>
    </row>
    <row r="28" spans="1:13" x14ac:dyDescent="0.2">
      <c r="A28" s="23" t="s">
        <v>56</v>
      </c>
      <c r="B28" s="20">
        <v>1966</v>
      </c>
      <c r="C28" s="21">
        <v>1950</v>
      </c>
      <c r="D28" s="10">
        <v>574</v>
      </c>
      <c r="E28" s="10">
        <v>1376</v>
      </c>
      <c r="F28" s="21">
        <v>16</v>
      </c>
      <c r="G28" s="10">
        <v>2</v>
      </c>
      <c r="H28" s="10">
        <v>14</v>
      </c>
      <c r="I28" s="33">
        <f t="shared" si="0"/>
        <v>-0.36149965676426316</v>
      </c>
      <c r="J28" s="33">
        <f t="shared" si="1"/>
        <v>0.86659151168575976</v>
      </c>
      <c r="K28" s="16"/>
      <c r="L28" s="33">
        <f t="shared" si="2"/>
        <v>-1.259580685589767E-3</v>
      </c>
      <c r="M28" s="33">
        <f t="shared" si="3"/>
        <v>8.8170647991283688E-3</v>
      </c>
    </row>
    <row r="29" spans="1:13" x14ac:dyDescent="0.2">
      <c r="A29" s="23" t="s">
        <v>57</v>
      </c>
      <c r="B29" s="20">
        <v>452</v>
      </c>
      <c r="C29" s="21">
        <v>450</v>
      </c>
      <c r="D29" s="10">
        <v>84</v>
      </c>
      <c r="E29" s="10">
        <v>366</v>
      </c>
      <c r="F29" s="21">
        <v>2</v>
      </c>
      <c r="G29" s="10">
        <v>0</v>
      </c>
      <c r="H29" s="10">
        <v>2</v>
      </c>
      <c r="I29" s="33">
        <f t="shared" si="0"/>
        <v>-5.2902388794770223E-2</v>
      </c>
      <c r="J29" s="33">
        <f t="shared" si="1"/>
        <v>0.23050326546292738</v>
      </c>
      <c r="K29" s="16"/>
      <c r="L29" s="33">
        <f t="shared" si="2"/>
        <v>0</v>
      </c>
      <c r="M29" s="33">
        <f t="shared" si="3"/>
        <v>1.259580685589767E-3</v>
      </c>
    </row>
    <row r="30" spans="1:13" x14ac:dyDescent="0.2">
      <c r="A30" s="23" t="s">
        <v>24</v>
      </c>
      <c r="B30" s="20">
        <v>40</v>
      </c>
      <c r="C30" s="21">
        <v>40</v>
      </c>
      <c r="D30" s="4">
        <v>8</v>
      </c>
      <c r="E30" s="4">
        <v>32</v>
      </c>
      <c r="F30" s="21">
        <v>0</v>
      </c>
      <c r="G30" s="10">
        <v>0</v>
      </c>
      <c r="H30" s="10">
        <v>0</v>
      </c>
      <c r="I30" s="33">
        <f t="shared" si="0"/>
        <v>-5.0383227423590679E-3</v>
      </c>
      <c r="J30" s="33">
        <f t="shared" si="1"/>
        <v>2.0153290969436272E-2</v>
      </c>
      <c r="K30" s="16"/>
      <c r="L30" s="33">
        <f t="shared" si="2"/>
        <v>0</v>
      </c>
      <c r="M30" s="33">
        <f t="shared" si="3"/>
        <v>0</v>
      </c>
    </row>
    <row r="31" spans="1:13" x14ac:dyDescent="0.2">
      <c r="A31" s="23"/>
      <c r="B31" s="20"/>
      <c r="C31" s="21"/>
      <c r="F31" s="21"/>
      <c r="G31" s="10"/>
      <c r="H31" s="10"/>
    </row>
    <row r="32" spans="1:13" x14ac:dyDescent="0.2">
      <c r="A32" s="4" t="s">
        <v>58</v>
      </c>
      <c r="B32" s="20"/>
      <c r="C32" s="21"/>
      <c r="F32" s="21"/>
      <c r="G32" s="10"/>
      <c r="H32" s="10"/>
    </row>
    <row r="33" spans="1:8" x14ac:dyDescent="0.2">
      <c r="A33" s="23"/>
      <c r="B33" s="20"/>
      <c r="C33" s="21"/>
      <c r="F33" s="21"/>
      <c r="G33" s="10"/>
      <c r="H33" s="10"/>
    </row>
    <row r="62" spans="1:6" x14ac:dyDescent="0.2">
      <c r="A62" s="15" t="s">
        <v>59</v>
      </c>
      <c r="B62" s="15"/>
    </row>
    <row r="63" spans="1:6" ht="12" thickBot="1" x14ac:dyDescent="0.25"/>
    <row r="64" spans="1:6" ht="34.5" thickBot="1" x14ac:dyDescent="0.25">
      <c r="A64" s="26"/>
      <c r="B64" s="27"/>
      <c r="C64" s="27"/>
      <c r="D64" s="27"/>
      <c r="E64" s="28" t="s">
        <v>60</v>
      </c>
      <c r="F64" s="29" t="s">
        <v>61</v>
      </c>
    </row>
    <row r="66" spans="1:14" x14ac:dyDescent="0.2">
      <c r="A66" s="4" t="s">
        <v>62</v>
      </c>
      <c r="E66" s="22">
        <v>14.304428055900191</v>
      </c>
      <c r="F66" s="22">
        <v>90.892685945755076</v>
      </c>
      <c r="N66" s="22"/>
    </row>
    <row r="67" spans="1:14" x14ac:dyDescent="0.2">
      <c r="A67" s="4" t="s">
        <v>63</v>
      </c>
      <c r="E67" s="22">
        <v>12.845833621987241</v>
      </c>
      <c r="F67" s="22">
        <v>101.39148982164754</v>
      </c>
      <c r="N67" s="22"/>
    </row>
    <row r="68" spans="1:14" x14ac:dyDescent="0.2">
      <c r="A68" s="4" t="s">
        <v>64</v>
      </c>
      <c r="E68" s="22">
        <v>17.651133937512203</v>
      </c>
      <c r="F68" s="22">
        <v>87.028402986387107</v>
      </c>
      <c r="N68" s="22"/>
    </row>
    <row r="69" spans="1:14" x14ac:dyDescent="0.2">
      <c r="A69" s="4" t="s">
        <v>65</v>
      </c>
      <c r="E69" s="22">
        <v>6.5214789996410198</v>
      </c>
      <c r="F69" s="22">
        <v>91.850611256382578</v>
      </c>
      <c r="N69" s="22"/>
    </row>
    <row r="70" spans="1:14" x14ac:dyDescent="0.2">
      <c r="A70" s="4" t="s">
        <v>66</v>
      </c>
      <c r="E70" s="22">
        <v>72.776251471795049</v>
      </c>
      <c r="F70" s="22">
        <v>116.5039071640865</v>
      </c>
      <c r="N70" s="22"/>
    </row>
    <row r="71" spans="1:14" x14ac:dyDescent="0.2">
      <c r="A71" s="4" t="s">
        <v>67</v>
      </c>
      <c r="E71" s="22">
        <v>84.971012338338042</v>
      </c>
      <c r="F71" s="22">
        <v>93.968666097350237</v>
      </c>
      <c r="N71" s="22"/>
    </row>
    <row r="73" spans="1:14" x14ac:dyDescent="0.2">
      <c r="A73" s="4" t="s">
        <v>68</v>
      </c>
    </row>
    <row r="74" spans="1:14" x14ac:dyDescent="0.2">
      <c r="A74" s="4" t="s">
        <v>69</v>
      </c>
    </row>
    <row r="76" spans="1:14" x14ac:dyDescent="0.2">
      <c r="A76" s="4" t="s">
        <v>70</v>
      </c>
    </row>
  </sheetData>
  <mergeCells count="4">
    <mergeCell ref="A5:A6"/>
    <mergeCell ref="B5:B6"/>
    <mergeCell ref="C5:E5"/>
    <mergeCell ref="F5:H5"/>
  </mergeCells>
  <hyperlinks>
    <hyperlink ref="G2" location="Port01!A1" display="Índice" xr:uid="{2FFF50C6-A0B9-4A0D-A2F0-94CBFCD84F41}"/>
  </hyperlinks>
  <pageMargins left="0.98425196850393704" right="0.75" top="0.59055118110236227" bottom="1" header="0" footer="0"/>
  <pageSetup paperSize="9" scale="85" orientation="portrait" verticalDpi="300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58351-E4BC-4FB4-A197-875C2A802618}">
  <sheetPr>
    <pageSetUpPr autoPageBreaks="0" fitToPage="1"/>
  </sheetPr>
  <dimension ref="A1:N76"/>
  <sheetViews>
    <sheetView showGridLines="0" workbookViewId="0"/>
  </sheetViews>
  <sheetFormatPr baseColWidth="10" defaultRowHeight="11.25" x14ac:dyDescent="0.2"/>
  <cols>
    <col min="1" max="2" width="11.42578125" style="4"/>
    <col min="3" max="3" width="12" style="4" customWidth="1"/>
    <col min="4" max="5" width="10.42578125" style="4" customWidth="1"/>
    <col min="6" max="6" width="12" style="4" customWidth="1"/>
    <col min="7" max="8" width="10.42578125" style="4" customWidth="1"/>
    <col min="9" max="13" width="0.42578125" style="4" customWidth="1"/>
    <col min="14" max="14" width="9.7109375" style="4" customWidth="1"/>
    <col min="15" max="16384" width="11.42578125" style="4"/>
  </cols>
  <sheetData>
    <row r="1" spans="1:13" ht="12" thickBot="1" x14ac:dyDescent="0.25">
      <c r="A1" s="15" t="s">
        <v>26</v>
      </c>
      <c r="B1" s="15"/>
      <c r="E1" s="15" t="s">
        <v>71</v>
      </c>
      <c r="F1" s="15" t="s">
        <v>92</v>
      </c>
      <c r="I1" s="16" t="str">
        <f>F1&amp;" "&amp;MM!$I$1</f>
        <v>21. BARAJAS 01.01.22</v>
      </c>
    </row>
    <row r="2" spans="1:13" ht="12" thickBot="1" x14ac:dyDescent="0.25">
      <c r="A2" s="15" t="s">
        <v>28</v>
      </c>
      <c r="B2" s="15"/>
      <c r="G2" s="17" t="s">
        <v>29</v>
      </c>
    </row>
    <row r="3" spans="1:13" x14ac:dyDescent="0.2">
      <c r="A3" s="15" t="s">
        <v>30</v>
      </c>
      <c r="B3" s="15"/>
      <c r="I3" s="3" t="s">
        <v>0</v>
      </c>
    </row>
    <row r="4" spans="1:13" ht="12" thickBot="1" x14ac:dyDescent="0.25">
      <c r="A4" s="15"/>
      <c r="B4" s="15"/>
    </row>
    <row r="5" spans="1:13" ht="12" thickBot="1" x14ac:dyDescent="0.25">
      <c r="A5" s="37" t="s">
        <v>31</v>
      </c>
      <c r="B5" s="39" t="s">
        <v>32</v>
      </c>
      <c r="C5" s="41" t="s">
        <v>33</v>
      </c>
      <c r="D5" s="41"/>
      <c r="E5" s="41"/>
      <c r="F5" s="41" t="s">
        <v>34</v>
      </c>
      <c r="G5" s="41"/>
      <c r="H5" s="41"/>
    </row>
    <row r="6" spans="1:13" ht="18" customHeight="1" thickBot="1" x14ac:dyDescent="0.25">
      <c r="A6" s="38"/>
      <c r="B6" s="40"/>
      <c r="C6" s="18" t="s">
        <v>35</v>
      </c>
      <c r="D6" s="18" t="s">
        <v>36</v>
      </c>
      <c r="E6" s="18" t="s">
        <v>37</v>
      </c>
      <c r="F6" s="18" t="s">
        <v>35</v>
      </c>
      <c r="G6" s="18" t="s">
        <v>36</v>
      </c>
      <c r="H6" s="18" t="s">
        <v>37</v>
      </c>
      <c r="I6" s="16" t="s">
        <v>94</v>
      </c>
      <c r="J6" s="16" t="s">
        <v>96</v>
      </c>
      <c r="K6" s="16"/>
      <c r="L6" s="16" t="s">
        <v>95</v>
      </c>
      <c r="M6" s="16" t="s">
        <v>97</v>
      </c>
    </row>
    <row r="7" spans="1:13" x14ac:dyDescent="0.2">
      <c r="I7" s="16"/>
      <c r="J7" s="16"/>
      <c r="K7" s="16"/>
      <c r="L7" s="16"/>
      <c r="M7" s="16"/>
    </row>
    <row r="8" spans="1:13" x14ac:dyDescent="0.2">
      <c r="A8" s="19" t="s">
        <v>1</v>
      </c>
      <c r="B8" s="20">
        <v>48402</v>
      </c>
      <c r="C8" s="21">
        <v>43541</v>
      </c>
      <c r="D8" s="21">
        <v>21105</v>
      </c>
      <c r="E8" s="21">
        <v>22436</v>
      </c>
      <c r="F8" s="21">
        <v>4861</v>
      </c>
      <c r="G8" s="21">
        <v>2169</v>
      </c>
      <c r="H8" s="21">
        <v>2692</v>
      </c>
      <c r="I8" s="16"/>
      <c r="J8" s="16"/>
      <c r="K8" s="16"/>
      <c r="L8" s="16"/>
      <c r="M8" s="16"/>
    </row>
    <row r="9" spans="1:13" x14ac:dyDescent="0.2">
      <c r="A9" s="23"/>
      <c r="B9" s="23"/>
      <c r="C9" s="24"/>
      <c r="F9" s="24"/>
      <c r="G9" s="10"/>
      <c r="H9" s="10"/>
      <c r="I9" s="16"/>
      <c r="J9" s="16"/>
      <c r="K9" s="16"/>
      <c r="L9" s="16"/>
      <c r="M9" s="16"/>
    </row>
    <row r="10" spans="1:13" x14ac:dyDescent="0.2">
      <c r="A10" s="25" t="s">
        <v>38</v>
      </c>
      <c r="B10" s="20">
        <v>2001</v>
      </c>
      <c r="C10" s="21">
        <v>1819</v>
      </c>
      <c r="D10" s="10">
        <v>938</v>
      </c>
      <c r="E10" s="10">
        <v>881</v>
      </c>
      <c r="F10" s="21">
        <v>182</v>
      </c>
      <c r="G10" s="10">
        <v>87</v>
      </c>
      <c r="H10" s="10">
        <v>95</v>
      </c>
      <c r="I10" s="33">
        <f>-D10/$B$8*100</f>
        <v>-1.9379364489070701</v>
      </c>
      <c r="J10" s="33">
        <f>E10/$B$8*100</f>
        <v>1.8201727201355316</v>
      </c>
      <c r="K10" s="16"/>
      <c r="L10" s="33">
        <f>-G10/$B$8*100</f>
        <v>-0.17974463865129542</v>
      </c>
      <c r="M10" s="33">
        <f>H10/$B$8*100</f>
        <v>0.19627288128589729</v>
      </c>
    </row>
    <row r="11" spans="1:13" x14ac:dyDescent="0.2">
      <c r="A11" s="25" t="s">
        <v>39</v>
      </c>
      <c r="B11" s="20">
        <v>2672</v>
      </c>
      <c r="C11" s="21">
        <v>2456</v>
      </c>
      <c r="D11" s="10">
        <v>1289</v>
      </c>
      <c r="E11" s="10">
        <v>1167</v>
      </c>
      <c r="F11" s="21">
        <v>216</v>
      </c>
      <c r="G11" s="10">
        <v>90</v>
      </c>
      <c r="H11" s="10">
        <v>126</v>
      </c>
      <c r="I11" s="33">
        <f t="shared" ref="I11:I30" si="0">-D11/$B$8*100</f>
        <v>-2.6631130945002273</v>
      </c>
      <c r="J11" s="33">
        <f t="shared" ref="J11:J30" si="1">E11/$B$8*100</f>
        <v>2.4110573943225488</v>
      </c>
      <c r="K11" s="16"/>
      <c r="L11" s="33">
        <f t="shared" ref="L11:L30" si="2">-G11/$B$8*100</f>
        <v>-0.18594272963927111</v>
      </c>
      <c r="M11" s="33">
        <f t="shared" ref="M11:M30" si="3">H11/$B$8*100</f>
        <v>0.26031982149497956</v>
      </c>
    </row>
    <row r="12" spans="1:13" x14ac:dyDescent="0.2">
      <c r="A12" s="25" t="s">
        <v>40</v>
      </c>
      <c r="B12" s="20">
        <v>2862</v>
      </c>
      <c r="C12" s="21">
        <v>2671</v>
      </c>
      <c r="D12" s="10">
        <v>1385</v>
      </c>
      <c r="E12" s="10">
        <v>1286</v>
      </c>
      <c r="F12" s="21">
        <v>191</v>
      </c>
      <c r="G12" s="10">
        <v>114</v>
      </c>
      <c r="H12" s="10">
        <v>77</v>
      </c>
      <c r="I12" s="33">
        <f t="shared" si="0"/>
        <v>-2.8614520061154498</v>
      </c>
      <c r="J12" s="33">
        <f t="shared" si="1"/>
        <v>2.6569150035122515</v>
      </c>
      <c r="K12" s="16"/>
      <c r="L12" s="33">
        <f t="shared" si="2"/>
        <v>-0.23552745754307675</v>
      </c>
      <c r="M12" s="33">
        <f t="shared" si="3"/>
        <v>0.15908433535804306</v>
      </c>
    </row>
    <row r="13" spans="1:13" x14ac:dyDescent="0.2">
      <c r="A13" s="25" t="s">
        <v>41</v>
      </c>
      <c r="B13" s="20">
        <v>2797</v>
      </c>
      <c r="C13" s="21">
        <v>2615</v>
      </c>
      <c r="D13" s="10">
        <v>1365</v>
      </c>
      <c r="E13" s="10">
        <v>1250</v>
      </c>
      <c r="F13" s="21">
        <v>182</v>
      </c>
      <c r="G13" s="10">
        <v>106</v>
      </c>
      <c r="H13" s="10">
        <v>76</v>
      </c>
      <c r="I13" s="33">
        <f t="shared" si="0"/>
        <v>-2.820131399528945</v>
      </c>
      <c r="J13" s="33">
        <f t="shared" si="1"/>
        <v>2.582537911656543</v>
      </c>
      <c r="K13" s="16"/>
      <c r="L13" s="33">
        <f t="shared" si="2"/>
        <v>-0.21899921490847485</v>
      </c>
      <c r="M13" s="33">
        <f t="shared" si="3"/>
        <v>0.15701830502871783</v>
      </c>
    </row>
    <row r="14" spans="1:13" x14ac:dyDescent="0.2">
      <c r="A14" s="25" t="s">
        <v>42</v>
      </c>
      <c r="B14" s="20">
        <v>2323</v>
      </c>
      <c r="C14" s="21">
        <v>2024</v>
      </c>
      <c r="D14" s="10">
        <v>1050</v>
      </c>
      <c r="E14" s="10">
        <v>974</v>
      </c>
      <c r="F14" s="21">
        <v>299</v>
      </c>
      <c r="G14" s="10">
        <v>149</v>
      </c>
      <c r="H14" s="10">
        <v>150</v>
      </c>
      <c r="I14" s="33">
        <f t="shared" si="0"/>
        <v>-2.1693318457914961</v>
      </c>
      <c r="J14" s="33">
        <f t="shared" si="1"/>
        <v>2.0123135407627784</v>
      </c>
      <c r="K14" s="16"/>
      <c r="L14" s="33">
        <f t="shared" si="2"/>
        <v>-0.30783851906945991</v>
      </c>
      <c r="M14" s="33">
        <f t="shared" si="3"/>
        <v>0.3099045493987852</v>
      </c>
    </row>
    <row r="15" spans="1:13" x14ac:dyDescent="0.2">
      <c r="A15" s="25" t="s">
        <v>43</v>
      </c>
      <c r="B15" s="20">
        <v>2193</v>
      </c>
      <c r="C15" s="21">
        <v>1754</v>
      </c>
      <c r="D15" s="10">
        <v>923</v>
      </c>
      <c r="E15" s="10">
        <v>831</v>
      </c>
      <c r="F15" s="21">
        <v>439</v>
      </c>
      <c r="G15" s="10">
        <v>167</v>
      </c>
      <c r="H15" s="10">
        <v>272</v>
      </c>
      <c r="I15" s="33">
        <f t="shared" si="0"/>
        <v>-1.9069459939671913</v>
      </c>
      <c r="J15" s="33">
        <f t="shared" si="1"/>
        <v>1.7168712036692699</v>
      </c>
      <c r="K15" s="16"/>
      <c r="L15" s="33">
        <f t="shared" si="2"/>
        <v>-0.34502706499731417</v>
      </c>
      <c r="M15" s="33">
        <f t="shared" si="3"/>
        <v>0.56196024957646384</v>
      </c>
    </row>
    <row r="16" spans="1:13" x14ac:dyDescent="0.2">
      <c r="A16" s="25" t="s">
        <v>44</v>
      </c>
      <c r="B16" s="20">
        <v>2444</v>
      </c>
      <c r="C16" s="21">
        <v>1846</v>
      </c>
      <c r="D16" s="10">
        <v>897</v>
      </c>
      <c r="E16" s="10">
        <v>949</v>
      </c>
      <c r="F16" s="21">
        <v>598</v>
      </c>
      <c r="G16" s="10">
        <v>267</v>
      </c>
      <c r="H16" s="10">
        <v>331</v>
      </c>
      <c r="I16" s="33">
        <f t="shared" si="0"/>
        <v>-1.8532292054047352</v>
      </c>
      <c r="J16" s="33">
        <f t="shared" si="1"/>
        <v>1.9606627825296474</v>
      </c>
      <c r="K16" s="16"/>
      <c r="L16" s="33">
        <f t="shared" si="2"/>
        <v>-0.55163009792983764</v>
      </c>
      <c r="M16" s="33">
        <f t="shared" si="3"/>
        <v>0.68385603900665259</v>
      </c>
    </row>
    <row r="17" spans="1:13" x14ac:dyDescent="0.2">
      <c r="A17" s="25" t="s">
        <v>45</v>
      </c>
      <c r="B17" s="20">
        <v>3163</v>
      </c>
      <c r="C17" s="21">
        <v>2592</v>
      </c>
      <c r="D17" s="10">
        <v>1292</v>
      </c>
      <c r="E17" s="10">
        <v>1300</v>
      </c>
      <c r="F17" s="21">
        <v>571</v>
      </c>
      <c r="G17" s="10">
        <v>243</v>
      </c>
      <c r="H17" s="10">
        <v>328</v>
      </c>
      <c r="I17" s="33">
        <f t="shared" si="0"/>
        <v>-2.669311185488203</v>
      </c>
      <c r="J17" s="33">
        <f t="shared" si="1"/>
        <v>2.6858394281228049</v>
      </c>
      <c r="K17" s="16"/>
      <c r="L17" s="33">
        <f t="shared" si="2"/>
        <v>-0.502045370026032</v>
      </c>
      <c r="M17" s="33">
        <f t="shared" si="3"/>
        <v>0.67765794801867696</v>
      </c>
    </row>
    <row r="18" spans="1:13" x14ac:dyDescent="0.2">
      <c r="A18" s="25" t="s">
        <v>46</v>
      </c>
      <c r="B18" s="20">
        <v>4000</v>
      </c>
      <c r="C18" s="21">
        <v>3404</v>
      </c>
      <c r="D18" s="10">
        <v>1649</v>
      </c>
      <c r="E18" s="10">
        <v>1755</v>
      </c>
      <c r="F18" s="21">
        <v>596</v>
      </c>
      <c r="G18" s="10">
        <v>255</v>
      </c>
      <c r="H18" s="10">
        <v>341</v>
      </c>
      <c r="I18" s="33">
        <f t="shared" si="0"/>
        <v>-3.4068840130573119</v>
      </c>
      <c r="J18" s="33">
        <f t="shared" si="1"/>
        <v>3.6258832279657862</v>
      </c>
      <c r="K18" s="16"/>
      <c r="L18" s="33">
        <f t="shared" si="2"/>
        <v>-0.52683773397793487</v>
      </c>
      <c r="M18" s="33">
        <f t="shared" si="3"/>
        <v>0.70451634229990501</v>
      </c>
    </row>
    <row r="19" spans="1:13" x14ac:dyDescent="0.2">
      <c r="A19" s="25" t="s">
        <v>47</v>
      </c>
      <c r="B19" s="20">
        <v>4646</v>
      </c>
      <c r="C19" s="21">
        <v>4152</v>
      </c>
      <c r="D19" s="10">
        <v>1961</v>
      </c>
      <c r="E19" s="10">
        <v>2191</v>
      </c>
      <c r="F19" s="21">
        <v>494</v>
      </c>
      <c r="G19" s="10">
        <v>228</v>
      </c>
      <c r="H19" s="10">
        <v>266</v>
      </c>
      <c r="I19" s="33">
        <f t="shared" si="0"/>
        <v>-4.0514854758067846</v>
      </c>
      <c r="J19" s="33">
        <f t="shared" si="1"/>
        <v>4.5266724515515886</v>
      </c>
      <c r="K19" s="16"/>
      <c r="L19" s="33">
        <f t="shared" si="2"/>
        <v>-0.47105491508615349</v>
      </c>
      <c r="M19" s="33">
        <f t="shared" si="3"/>
        <v>0.54956406760051235</v>
      </c>
    </row>
    <row r="20" spans="1:13" x14ac:dyDescent="0.2">
      <c r="A20" s="25" t="s">
        <v>48</v>
      </c>
      <c r="B20" s="20">
        <v>4114</v>
      </c>
      <c r="C20" s="21">
        <v>3716</v>
      </c>
      <c r="D20" s="10">
        <v>1828</v>
      </c>
      <c r="E20" s="10">
        <v>1888</v>
      </c>
      <c r="F20" s="21">
        <v>398</v>
      </c>
      <c r="G20" s="10">
        <v>190</v>
      </c>
      <c r="H20" s="10">
        <v>208</v>
      </c>
      <c r="I20" s="33">
        <f t="shared" si="0"/>
        <v>-3.7767034420065286</v>
      </c>
      <c r="J20" s="33">
        <f t="shared" si="1"/>
        <v>3.9006652617660427</v>
      </c>
      <c r="K20" s="16"/>
      <c r="L20" s="33">
        <f t="shared" si="2"/>
        <v>-0.39254576257179458</v>
      </c>
      <c r="M20" s="33">
        <f t="shared" si="3"/>
        <v>0.42973430849964878</v>
      </c>
    </row>
    <row r="21" spans="1:13" x14ac:dyDescent="0.2">
      <c r="A21" s="25" t="s">
        <v>49</v>
      </c>
      <c r="B21" s="20">
        <v>3436</v>
      </c>
      <c r="C21" s="21">
        <v>3191</v>
      </c>
      <c r="D21" s="10">
        <v>1499</v>
      </c>
      <c r="E21" s="10">
        <v>1692</v>
      </c>
      <c r="F21" s="21">
        <v>245</v>
      </c>
      <c r="G21" s="10">
        <v>117</v>
      </c>
      <c r="H21" s="10">
        <v>128</v>
      </c>
      <c r="I21" s="33">
        <f t="shared" si="0"/>
        <v>-3.0969794636585264</v>
      </c>
      <c r="J21" s="33">
        <f t="shared" si="1"/>
        <v>3.4957233172182969</v>
      </c>
      <c r="K21" s="16"/>
      <c r="L21" s="33">
        <f t="shared" si="2"/>
        <v>-0.24172554853105244</v>
      </c>
      <c r="M21" s="33">
        <f t="shared" si="3"/>
        <v>0.26445188215363002</v>
      </c>
    </row>
    <row r="22" spans="1:13" x14ac:dyDescent="0.2">
      <c r="A22" s="25" t="s">
        <v>50</v>
      </c>
      <c r="B22" s="20">
        <v>2664</v>
      </c>
      <c r="C22" s="21">
        <v>2504</v>
      </c>
      <c r="D22" s="10">
        <v>1221</v>
      </c>
      <c r="E22" s="10">
        <v>1283</v>
      </c>
      <c r="F22" s="21">
        <v>160</v>
      </c>
      <c r="G22" s="10">
        <v>71</v>
      </c>
      <c r="H22" s="10">
        <v>89</v>
      </c>
      <c r="I22" s="33">
        <f t="shared" si="0"/>
        <v>-2.5226230321061114</v>
      </c>
      <c r="J22" s="33">
        <f t="shared" si="1"/>
        <v>2.6507169125242758</v>
      </c>
      <c r="K22" s="16"/>
      <c r="L22" s="33">
        <f t="shared" si="2"/>
        <v>-0.14668815338209165</v>
      </c>
      <c r="M22" s="33">
        <f t="shared" si="3"/>
        <v>0.18387669930994588</v>
      </c>
    </row>
    <row r="23" spans="1:13" x14ac:dyDescent="0.2">
      <c r="A23" s="25" t="s">
        <v>51</v>
      </c>
      <c r="B23" s="20">
        <v>2171</v>
      </c>
      <c r="C23" s="21">
        <v>2072</v>
      </c>
      <c r="D23" s="10">
        <v>939</v>
      </c>
      <c r="E23" s="10">
        <v>1133</v>
      </c>
      <c r="F23" s="21">
        <v>99</v>
      </c>
      <c r="G23" s="10">
        <v>31</v>
      </c>
      <c r="H23" s="10">
        <v>68</v>
      </c>
      <c r="I23" s="33">
        <f t="shared" si="0"/>
        <v>-1.940002479236395</v>
      </c>
      <c r="J23" s="33">
        <f t="shared" si="1"/>
        <v>2.3408123631254907</v>
      </c>
      <c r="K23" s="16"/>
      <c r="L23" s="33">
        <f t="shared" si="2"/>
        <v>-6.4046940209082276E-2</v>
      </c>
      <c r="M23" s="33">
        <f t="shared" si="3"/>
        <v>0.14049006239411596</v>
      </c>
    </row>
    <row r="24" spans="1:13" x14ac:dyDescent="0.2">
      <c r="A24" s="25" t="s">
        <v>52</v>
      </c>
      <c r="B24" s="20">
        <v>2381</v>
      </c>
      <c r="C24" s="21">
        <v>2294</v>
      </c>
      <c r="D24" s="10">
        <v>976</v>
      </c>
      <c r="E24" s="10">
        <v>1318</v>
      </c>
      <c r="F24" s="21">
        <v>87</v>
      </c>
      <c r="G24" s="10">
        <v>20</v>
      </c>
      <c r="H24" s="10">
        <v>67</v>
      </c>
      <c r="I24" s="33">
        <f t="shared" si="0"/>
        <v>-2.0164456014214291</v>
      </c>
      <c r="J24" s="33">
        <f t="shared" si="1"/>
        <v>2.7230279740506589</v>
      </c>
      <c r="K24" s="16"/>
      <c r="L24" s="33">
        <f t="shared" si="2"/>
        <v>-4.1320606586504695E-2</v>
      </c>
      <c r="M24" s="33">
        <f t="shared" si="3"/>
        <v>0.1384240320647907</v>
      </c>
    </row>
    <row r="25" spans="1:13" x14ac:dyDescent="0.2">
      <c r="A25" s="23" t="s">
        <v>53</v>
      </c>
      <c r="B25" s="20">
        <v>2097</v>
      </c>
      <c r="C25" s="21">
        <v>2036</v>
      </c>
      <c r="D25" s="10">
        <v>906</v>
      </c>
      <c r="E25" s="10">
        <v>1130</v>
      </c>
      <c r="F25" s="21">
        <v>61</v>
      </c>
      <c r="G25" s="10">
        <v>22</v>
      </c>
      <c r="H25" s="10">
        <v>39</v>
      </c>
      <c r="I25" s="33">
        <f t="shared" si="0"/>
        <v>-1.8718234783686623</v>
      </c>
      <c r="J25" s="33">
        <f t="shared" si="1"/>
        <v>2.3346142721375149</v>
      </c>
      <c r="K25" s="16"/>
      <c r="L25" s="33">
        <f t="shared" si="2"/>
        <v>-4.5452667245155162E-2</v>
      </c>
      <c r="M25" s="33">
        <f t="shared" si="3"/>
        <v>8.0575182843684146E-2</v>
      </c>
    </row>
    <row r="26" spans="1:13" x14ac:dyDescent="0.2">
      <c r="A26" s="23" t="s">
        <v>54</v>
      </c>
      <c r="B26" s="20">
        <v>1242</v>
      </c>
      <c r="C26" s="21">
        <v>1217</v>
      </c>
      <c r="D26" s="10">
        <v>565</v>
      </c>
      <c r="E26" s="10">
        <v>652</v>
      </c>
      <c r="F26" s="21">
        <v>25</v>
      </c>
      <c r="G26" s="10">
        <v>9</v>
      </c>
      <c r="H26" s="10">
        <v>16</v>
      </c>
      <c r="I26" s="33">
        <f t="shared" si="0"/>
        <v>-1.1673071360687575</v>
      </c>
      <c r="J26" s="33">
        <f t="shared" si="1"/>
        <v>1.3470517747200528</v>
      </c>
      <c r="K26" s="16"/>
      <c r="L26" s="33">
        <f t="shared" si="2"/>
        <v>-1.859427296392711E-2</v>
      </c>
      <c r="M26" s="33">
        <f t="shared" si="3"/>
        <v>3.3056485269203753E-2</v>
      </c>
    </row>
    <row r="27" spans="1:13" x14ac:dyDescent="0.2">
      <c r="A27" s="23" t="s">
        <v>55</v>
      </c>
      <c r="B27" s="20">
        <v>761</v>
      </c>
      <c r="C27" s="21">
        <v>749</v>
      </c>
      <c r="D27" s="10">
        <v>297</v>
      </c>
      <c r="E27" s="10">
        <v>452</v>
      </c>
      <c r="F27" s="21">
        <v>12</v>
      </c>
      <c r="G27" s="10">
        <v>3</v>
      </c>
      <c r="H27" s="10">
        <v>9</v>
      </c>
      <c r="I27" s="33">
        <f t="shared" si="0"/>
        <v>-0.61361100780959466</v>
      </c>
      <c r="J27" s="33">
        <f t="shared" si="1"/>
        <v>0.93384570885500595</v>
      </c>
      <c r="K27" s="16"/>
      <c r="L27" s="33">
        <f t="shared" si="2"/>
        <v>-6.1980909879757046E-3</v>
      </c>
      <c r="M27" s="33">
        <f t="shared" si="3"/>
        <v>1.859427296392711E-2</v>
      </c>
    </row>
    <row r="28" spans="1:13" x14ac:dyDescent="0.2">
      <c r="A28" s="23" t="s">
        <v>56</v>
      </c>
      <c r="B28" s="20">
        <v>313</v>
      </c>
      <c r="C28" s="21">
        <v>307</v>
      </c>
      <c r="D28" s="10">
        <v>93</v>
      </c>
      <c r="E28" s="10">
        <v>214</v>
      </c>
      <c r="F28" s="21">
        <v>6</v>
      </c>
      <c r="G28" s="10">
        <v>0</v>
      </c>
      <c r="H28" s="10">
        <v>6</v>
      </c>
      <c r="I28" s="33">
        <f t="shared" si="0"/>
        <v>-0.19214082062724683</v>
      </c>
      <c r="J28" s="33">
        <f t="shared" si="1"/>
        <v>0.44213049047560021</v>
      </c>
      <c r="K28" s="16"/>
      <c r="L28" s="33">
        <f t="shared" si="2"/>
        <v>0</v>
      </c>
      <c r="M28" s="33">
        <f t="shared" si="3"/>
        <v>1.2396181975951409E-2</v>
      </c>
    </row>
    <row r="29" spans="1:13" x14ac:dyDescent="0.2">
      <c r="A29" s="23" t="s">
        <v>57</v>
      </c>
      <c r="B29" s="20">
        <v>104</v>
      </c>
      <c r="C29" s="21">
        <v>104</v>
      </c>
      <c r="D29" s="10">
        <v>30</v>
      </c>
      <c r="E29" s="10">
        <v>74</v>
      </c>
      <c r="F29" s="21">
        <v>0</v>
      </c>
      <c r="G29" s="10">
        <v>0</v>
      </c>
      <c r="H29" s="10">
        <v>0</v>
      </c>
      <c r="I29" s="33">
        <f t="shared" si="0"/>
        <v>-6.1980909879757032E-2</v>
      </c>
      <c r="J29" s="33">
        <f t="shared" si="1"/>
        <v>0.15288624437006737</v>
      </c>
      <c r="K29" s="16"/>
      <c r="L29" s="33">
        <f t="shared" si="2"/>
        <v>0</v>
      </c>
      <c r="M29" s="33">
        <f t="shared" si="3"/>
        <v>0</v>
      </c>
    </row>
    <row r="30" spans="1:13" x14ac:dyDescent="0.2">
      <c r="A30" s="23" t="s">
        <v>24</v>
      </c>
      <c r="B30" s="20">
        <v>18</v>
      </c>
      <c r="C30" s="21">
        <v>18</v>
      </c>
      <c r="D30" s="4">
        <v>2</v>
      </c>
      <c r="E30" s="4">
        <v>16</v>
      </c>
      <c r="F30" s="21">
        <v>0</v>
      </c>
      <c r="G30" s="10">
        <v>0</v>
      </c>
      <c r="H30" s="10">
        <v>0</v>
      </c>
      <c r="I30" s="33">
        <f t="shared" si="0"/>
        <v>-4.1320606586504691E-3</v>
      </c>
      <c r="J30" s="33">
        <f t="shared" si="1"/>
        <v>3.3056485269203753E-2</v>
      </c>
      <c r="K30" s="16"/>
      <c r="L30" s="33">
        <f t="shared" si="2"/>
        <v>0</v>
      </c>
      <c r="M30" s="33">
        <f t="shared" si="3"/>
        <v>0</v>
      </c>
    </row>
    <row r="31" spans="1:13" x14ac:dyDescent="0.2">
      <c r="A31" s="23"/>
      <c r="B31" s="20"/>
      <c r="C31" s="21"/>
      <c r="F31" s="21"/>
      <c r="G31" s="10"/>
      <c r="H31" s="10"/>
    </row>
    <row r="32" spans="1:13" x14ac:dyDescent="0.2">
      <c r="A32" s="4" t="s">
        <v>58</v>
      </c>
      <c r="B32" s="20"/>
      <c r="C32" s="21"/>
      <c r="F32" s="21"/>
      <c r="G32" s="10"/>
      <c r="H32" s="10"/>
    </row>
    <row r="33" spans="1:8" x14ac:dyDescent="0.2">
      <c r="A33" s="23"/>
      <c r="B33" s="20"/>
      <c r="C33" s="21"/>
      <c r="F33" s="21"/>
      <c r="G33" s="10"/>
      <c r="H33" s="10"/>
    </row>
    <row r="62" spans="1:6" x14ac:dyDescent="0.2">
      <c r="A62" s="15" t="s">
        <v>59</v>
      </c>
      <c r="B62" s="15"/>
    </row>
    <row r="63" spans="1:6" ht="12" thickBot="1" x14ac:dyDescent="0.25"/>
    <row r="64" spans="1:6" ht="34.5" thickBot="1" x14ac:dyDescent="0.25">
      <c r="A64" s="26"/>
      <c r="B64" s="27"/>
      <c r="C64" s="27"/>
      <c r="D64" s="27"/>
      <c r="E64" s="28" t="s">
        <v>60</v>
      </c>
      <c r="F64" s="29" t="s">
        <v>61</v>
      </c>
    </row>
    <row r="66" spans="1:14" x14ac:dyDescent="0.2">
      <c r="A66" s="4" t="s">
        <v>62</v>
      </c>
      <c r="E66" s="22">
        <v>10.042973430849965</v>
      </c>
      <c r="F66" s="22">
        <v>63.814703142590126</v>
      </c>
      <c r="N66" s="22"/>
    </row>
    <row r="67" spans="1:14" x14ac:dyDescent="0.2">
      <c r="A67" s="4" t="s">
        <v>63</v>
      </c>
      <c r="E67" s="22">
        <v>15.567538531465642</v>
      </c>
      <c r="F67" s="22">
        <v>122.87376366603016</v>
      </c>
      <c r="N67" s="22"/>
    </row>
    <row r="68" spans="1:14" x14ac:dyDescent="0.2">
      <c r="A68" s="4" t="s">
        <v>64</v>
      </c>
      <c r="E68" s="22">
        <v>18.774017602578407</v>
      </c>
      <c r="F68" s="22">
        <v>92.564748269141589</v>
      </c>
      <c r="N68" s="22"/>
    </row>
    <row r="69" spans="1:14" x14ac:dyDescent="0.2">
      <c r="A69" s="4" t="s">
        <v>65</v>
      </c>
      <c r="E69" s="22">
        <v>5.0369819428949221</v>
      </c>
      <c r="F69" s="22">
        <v>70.942476448628767</v>
      </c>
      <c r="N69" s="22"/>
    </row>
    <row r="70" spans="1:14" x14ac:dyDescent="0.2">
      <c r="A70" s="4" t="s">
        <v>66</v>
      </c>
      <c r="E70" s="22">
        <v>82.920655882029266</v>
      </c>
      <c r="F70" s="22">
        <v>132.74358323620345</v>
      </c>
      <c r="N70" s="22"/>
    </row>
    <row r="71" spans="1:14" x14ac:dyDescent="0.2">
      <c r="A71" s="4" t="s">
        <v>67</v>
      </c>
      <c r="E71" s="22">
        <v>74.887724550898199</v>
      </c>
      <c r="F71" s="22">
        <v>82.817650272228477</v>
      </c>
      <c r="N71" s="22"/>
    </row>
    <row r="73" spans="1:14" x14ac:dyDescent="0.2">
      <c r="A73" s="4" t="s">
        <v>68</v>
      </c>
    </row>
    <row r="74" spans="1:14" x14ac:dyDescent="0.2">
      <c r="A74" s="4" t="s">
        <v>69</v>
      </c>
    </row>
    <row r="76" spans="1:14" x14ac:dyDescent="0.2">
      <c r="A76" s="4" t="s">
        <v>70</v>
      </c>
    </row>
  </sheetData>
  <mergeCells count="4">
    <mergeCell ref="A5:A6"/>
    <mergeCell ref="B5:B6"/>
    <mergeCell ref="C5:E5"/>
    <mergeCell ref="F5:H5"/>
  </mergeCells>
  <hyperlinks>
    <hyperlink ref="G2" location="Port01!A1" display="Índice" xr:uid="{0F8E6314-9A67-4989-834D-8CBCBD9A7A05}"/>
  </hyperlinks>
  <pageMargins left="0.98425196850393704" right="0.75" top="0.59055118110236227" bottom="1" header="0" footer="0"/>
  <pageSetup paperSize="9" scale="85" orientation="portrait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D22AD-F75E-4461-8F82-7CFF7529870E}">
  <sheetPr>
    <pageSetUpPr autoPageBreaks="0" fitToPage="1"/>
  </sheetPr>
  <dimension ref="A1:N76"/>
  <sheetViews>
    <sheetView showGridLines="0" workbookViewId="0"/>
  </sheetViews>
  <sheetFormatPr baseColWidth="10" defaultRowHeight="11.25" x14ac:dyDescent="0.2"/>
  <cols>
    <col min="1" max="2" width="11.42578125" style="4"/>
    <col min="3" max="3" width="12" style="4" customWidth="1"/>
    <col min="4" max="5" width="10.42578125" style="4" customWidth="1"/>
    <col min="6" max="6" width="12" style="4" customWidth="1"/>
    <col min="7" max="8" width="10.42578125" style="4" customWidth="1"/>
    <col min="9" max="13" width="0.42578125" style="4" customWidth="1"/>
    <col min="14" max="14" width="9.7109375" style="4" customWidth="1"/>
    <col min="15" max="16384" width="11.42578125" style="4"/>
  </cols>
  <sheetData>
    <row r="1" spans="1:14" ht="12" thickBot="1" x14ac:dyDescent="0.25">
      <c r="A1" s="15" t="s">
        <v>26</v>
      </c>
      <c r="B1" s="15"/>
      <c r="E1" s="15" t="s">
        <v>71</v>
      </c>
      <c r="F1" s="15" t="s">
        <v>72</v>
      </c>
      <c r="I1" s="16" t="str">
        <f>F1&amp;" "&amp;MM!$I$1</f>
        <v>01. CENTRO 01.01.22</v>
      </c>
    </row>
    <row r="2" spans="1:14" ht="12" thickBot="1" x14ac:dyDescent="0.25">
      <c r="A2" s="15" t="s">
        <v>28</v>
      </c>
      <c r="B2" s="15"/>
      <c r="G2" s="17" t="s">
        <v>29</v>
      </c>
    </row>
    <row r="3" spans="1:14" x14ac:dyDescent="0.2">
      <c r="A3" s="15" t="s">
        <v>30</v>
      </c>
      <c r="B3" s="15"/>
      <c r="I3" s="3" t="s">
        <v>0</v>
      </c>
    </row>
    <row r="4" spans="1:14" ht="12" thickBot="1" x14ac:dyDescent="0.25">
      <c r="A4" s="15"/>
      <c r="B4" s="15"/>
    </row>
    <row r="5" spans="1:14" ht="12" thickBot="1" x14ac:dyDescent="0.25">
      <c r="A5" s="37" t="s">
        <v>31</v>
      </c>
      <c r="B5" s="39" t="s">
        <v>32</v>
      </c>
      <c r="C5" s="41" t="s">
        <v>33</v>
      </c>
      <c r="D5" s="41"/>
      <c r="E5" s="41"/>
      <c r="F5" s="41" t="s">
        <v>34</v>
      </c>
      <c r="G5" s="41"/>
      <c r="H5" s="41"/>
    </row>
    <row r="6" spans="1:14" ht="18" customHeight="1" thickBot="1" x14ac:dyDescent="0.25">
      <c r="A6" s="38"/>
      <c r="B6" s="40"/>
      <c r="C6" s="18" t="s">
        <v>35</v>
      </c>
      <c r="D6" s="18" t="s">
        <v>36</v>
      </c>
      <c r="E6" s="18" t="s">
        <v>37</v>
      </c>
      <c r="F6" s="18" t="s">
        <v>35</v>
      </c>
      <c r="G6" s="18" t="s">
        <v>36</v>
      </c>
      <c r="H6" s="18" t="s">
        <v>37</v>
      </c>
      <c r="I6" s="16" t="s">
        <v>94</v>
      </c>
      <c r="J6" s="16" t="s">
        <v>96</v>
      </c>
      <c r="K6" s="16"/>
      <c r="L6" s="16" t="s">
        <v>95</v>
      </c>
      <c r="M6" s="16" t="s">
        <v>97</v>
      </c>
      <c r="N6" s="16"/>
    </row>
    <row r="7" spans="1:14" x14ac:dyDescent="0.2">
      <c r="I7" s="16"/>
      <c r="J7" s="16"/>
      <c r="K7" s="16"/>
      <c r="L7" s="16"/>
      <c r="M7" s="16"/>
    </row>
    <row r="8" spans="1:14" x14ac:dyDescent="0.2">
      <c r="A8" s="19" t="s">
        <v>1</v>
      </c>
      <c r="B8" s="20">
        <v>139681</v>
      </c>
      <c r="C8" s="21">
        <v>102496</v>
      </c>
      <c r="D8" s="21">
        <v>51414</v>
      </c>
      <c r="E8" s="21">
        <v>51082</v>
      </c>
      <c r="F8" s="21">
        <v>37185</v>
      </c>
      <c r="G8" s="21">
        <v>19571</v>
      </c>
      <c r="H8" s="21">
        <v>17614</v>
      </c>
      <c r="I8" s="16"/>
      <c r="J8" s="16"/>
      <c r="K8" s="16"/>
      <c r="L8" s="16"/>
      <c r="M8" s="16"/>
    </row>
    <row r="9" spans="1:14" x14ac:dyDescent="0.2">
      <c r="A9" s="23"/>
      <c r="B9" s="23"/>
      <c r="C9" s="24"/>
      <c r="F9" s="24"/>
      <c r="G9" s="10"/>
      <c r="H9" s="10"/>
      <c r="I9" s="16"/>
      <c r="J9" s="16"/>
      <c r="K9" s="16"/>
      <c r="L9" s="16"/>
      <c r="M9" s="16"/>
    </row>
    <row r="10" spans="1:14" x14ac:dyDescent="0.2">
      <c r="A10" s="25" t="s">
        <v>38</v>
      </c>
      <c r="B10" s="20">
        <v>3380</v>
      </c>
      <c r="C10" s="21">
        <v>2494</v>
      </c>
      <c r="D10" s="10">
        <v>1302</v>
      </c>
      <c r="E10" s="10">
        <v>1192</v>
      </c>
      <c r="F10" s="21">
        <v>886</v>
      </c>
      <c r="G10" s="10">
        <v>455</v>
      </c>
      <c r="H10" s="10">
        <v>431</v>
      </c>
      <c r="I10" s="33">
        <f>-D10/$B$8*100</f>
        <v>-0.93212391091129065</v>
      </c>
      <c r="J10" s="33">
        <f>E10/$B$8*100</f>
        <v>0.8533730428619497</v>
      </c>
      <c r="K10" s="16"/>
      <c r="L10" s="33">
        <f>-G10/$B$8*100</f>
        <v>-0.32574222693136501</v>
      </c>
      <c r="M10" s="33">
        <f>H10/$B$8*100</f>
        <v>0.30856021935696337</v>
      </c>
    </row>
    <row r="11" spans="1:14" x14ac:dyDescent="0.2">
      <c r="A11" s="25" t="s">
        <v>39</v>
      </c>
      <c r="B11" s="20">
        <v>3061</v>
      </c>
      <c r="C11" s="21">
        <v>2388</v>
      </c>
      <c r="D11" s="10">
        <v>1206</v>
      </c>
      <c r="E11" s="10">
        <v>1182</v>
      </c>
      <c r="F11" s="21">
        <v>673</v>
      </c>
      <c r="G11" s="10">
        <v>350</v>
      </c>
      <c r="H11" s="10">
        <v>323</v>
      </c>
      <c r="I11" s="33">
        <f t="shared" ref="I11:I30" si="0">-D11/$B$8*100</f>
        <v>-0.863395880613684</v>
      </c>
      <c r="J11" s="33">
        <f t="shared" ref="J11:J30" si="1">E11/$B$8*100</f>
        <v>0.8462138730392823</v>
      </c>
      <c r="K11" s="16"/>
      <c r="L11" s="33">
        <f t="shared" ref="L11:L30" si="2">-G11/$B$8*100</f>
        <v>-0.2505709437933577</v>
      </c>
      <c r="M11" s="33">
        <f t="shared" ref="M11:M30" si="3">H11/$B$8*100</f>
        <v>0.23124118527215587</v>
      </c>
    </row>
    <row r="12" spans="1:14" x14ac:dyDescent="0.2">
      <c r="A12" s="25" t="s">
        <v>40</v>
      </c>
      <c r="B12" s="20">
        <v>3205</v>
      </c>
      <c r="C12" s="21">
        <v>2593</v>
      </c>
      <c r="D12" s="10">
        <v>1331</v>
      </c>
      <c r="E12" s="10">
        <v>1262</v>
      </c>
      <c r="F12" s="21">
        <v>612</v>
      </c>
      <c r="G12" s="10">
        <v>322</v>
      </c>
      <c r="H12" s="10">
        <v>290</v>
      </c>
      <c r="I12" s="33">
        <f t="shared" si="0"/>
        <v>-0.95288550339702616</v>
      </c>
      <c r="J12" s="33">
        <f t="shared" si="1"/>
        <v>0.90348723162062128</v>
      </c>
      <c r="K12" s="16"/>
      <c r="L12" s="33">
        <f t="shared" si="2"/>
        <v>-0.23052526828988909</v>
      </c>
      <c r="M12" s="33">
        <f t="shared" si="3"/>
        <v>0.20761592485735356</v>
      </c>
    </row>
    <row r="13" spans="1:14" x14ac:dyDescent="0.2">
      <c r="A13" s="25" t="s">
        <v>41</v>
      </c>
      <c r="B13" s="20">
        <v>3465</v>
      </c>
      <c r="C13" s="21">
        <v>2681</v>
      </c>
      <c r="D13" s="10">
        <v>1326</v>
      </c>
      <c r="E13" s="10">
        <v>1355</v>
      </c>
      <c r="F13" s="21">
        <v>784</v>
      </c>
      <c r="G13" s="10">
        <v>369</v>
      </c>
      <c r="H13" s="10">
        <v>415</v>
      </c>
      <c r="I13" s="33">
        <f t="shared" si="0"/>
        <v>-0.94930591848569246</v>
      </c>
      <c r="J13" s="33">
        <f t="shared" si="1"/>
        <v>0.97006751097142785</v>
      </c>
      <c r="K13" s="16"/>
      <c r="L13" s="33">
        <f t="shared" si="2"/>
        <v>-0.2641733664564257</v>
      </c>
      <c r="M13" s="33">
        <f t="shared" si="3"/>
        <v>0.29710554764069558</v>
      </c>
    </row>
    <row r="14" spans="1:14" x14ac:dyDescent="0.2">
      <c r="A14" s="25" t="s">
        <v>42</v>
      </c>
      <c r="B14" s="20">
        <v>7352</v>
      </c>
      <c r="C14" s="21">
        <v>3465</v>
      </c>
      <c r="D14" s="10">
        <v>1758</v>
      </c>
      <c r="E14" s="10">
        <v>1707</v>
      </c>
      <c r="F14" s="21">
        <v>3887</v>
      </c>
      <c r="G14" s="10">
        <v>1615</v>
      </c>
      <c r="H14" s="10">
        <v>2272</v>
      </c>
      <c r="I14" s="33">
        <f t="shared" si="0"/>
        <v>-1.2585820548249225</v>
      </c>
      <c r="J14" s="33">
        <f t="shared" si="1"/>
        <v>1.2220702887293191</v>
      </c>
      <c r="K14" s="16"/>
      <c r="L14" s="33">
        <f t="shared" si="2"/>
        <v>-1.1562059263607791</v>
      </c>
      <c r="M14" s="33">
        <f t="shared" si="3"/>
        <v>1.6265633837100248</v>
      </c>
    </row>
    <row r="15" spans="1:14" x14ac:dyDescent="0.2">
      <c r="A15" s="25" t="s">
        <v>43</v>
      </c>
      <c r="B15" s="20">
        <v>14150</v>
      </c>
      <c r="C15" s="21">
        <v>7248</v>
      </c>
      <c r="D15" s="10">
        <v>3671</v>
      </c>
      <c r="E15" s="10">
        <v>3577</v>
      </c>
      <c r="F15" s="21">
        <v>6902</v>
      </c>
      <c r="G15" s="10">
        <v>3236</v>
      </c>
      <c r="H15" s="10">
        <v>3666</v>
      </c>
      <c r="I15" s="33">
        <f t="shared" si="0"/>
        <v>-2.6281312419011891</v>
      </c>
      <c r="J15" s="33">
        <f t="shared" si="1"/>
        <v>2.5608350455681159</v>
      </c>
      <c r="K15" s="16"/>
      <c r="L15" s="33">
        <f t="shared" si="2"/>
        <v>-2.3167073546151591</v>
      </c>
      <c r="M15" s="33">
        <f t="shared" si="3"/>
        <v>2.6245516569898557</v>
      </c>
    </row>
    <row r="16" spans="1:14" x14ac:dyDescent="0.2">
      <c r="A16" s="25" t="s">
        <v>44</v>
      </c>
      <c r="B16" s="20">
        <v>15712</v>
      </c>
      <c r="C16" s="21">
        <v>9118</v>
      </c>
      <c r="D16" s="10">
        <v>4895</v>
      </c>
      <c r="E16" s="10">
        <v>4223</v>
      </c>
      <c r="F16" s="21">
        <v>6594</v>
      </c>
      <c r="G16" s="10">
        <v>3586</v>
      </c>
      <c r="H16" s="10">
        <v>3008</v>
      </c>
      <c r="I16" s="33">
        <f t="shared" si="0"/>
        <v>-3.5044136281956746</v>
      </c>
      <c r="J16" s="33">
        <f t="shared" si="1"/>
        <v>3.0233174161124277</v>
      </c>
      <c r="K16" s="16"/>
      <c r="L16" s="33">
        <f t="shared" si="2"/>
        <v>-2.5672782984085165</v>
      </c>
      <c r="M16" s="33">
        <f t="shared" si="3"/>
        <v>2.1534782826583427</v>
      </c>
    </row>
    <row r="17" spans="1:13" x14ac:dyDescent="0.2">
      <c r="A17" s="25" t="s">
        <v>45</v>
      </c>
      <c r="B17" s="20">
        <v>13888</v>
      </c>
      <c r="C17" s="21">
        <v>8913</v>
      </c>
      <c r="D17" s="10">
        <v>4917</v>
      </c>
      <c r="E17" s="10">
        <v>3996</v>
      </c>
      <c r="F17" s="21">
        <v>4975</v>
      </c>
      <c r="G17" s="10">
        <v>2899</v>
      </c>
      <c r="H17" s="10">
        <v>2076</v>
      </c>
      <c r="I17" s="33">
        <f t="shared" si="0"/>
        <v>-3.5201638018055426</v>
      </c>
      <c r="J17" s="33">
        <f t="shared" si="1"/>
        <v>2.8608042611378783</v>
      </c>
      <c r="K17" s="16"/>
      <c r="L17" s="33">
        <f t="shared" si="2"/>
        <v>-2.0754433315912686</v>
      </c>
      <c r="M17" s="33">
        <f t="shared" si="3"/>
        <v>1.4862436551857447</v>
      </c>
    </row>
    <row r="18" spans="1:13" x14ac:dyDescent="0.2">
      <c r="A18" s="25" t="s">
        <v>46</v>
      </c>
      <c r="B18" s="20">
        <v>13187</v>
      </c>
      <c r="C18" s="21">
        <v>9529</v>
      </c>
      <c r="D18" s="10">
        <v>5320</v>
      </c>
      <c r="E18" s="10">
        <v>4209</v>
      </c>
      <c r="F18" s="21">
        <v>3658</v>
      </c>
      <c r="G18" s="10">
        <v>2174</v>
      </c>
      <c r="H18" s="10">
        <v>1484</v>
      </c>
      <c r="I18" s="33">
        <f t="shared" si="0"/>
        <v>-3.8086783456590374</v>
      </c>
      <c r="J18" s="33">
        <f t="shared" si="1"/>
        <v>3.0132945783606933</v>
      </c>
      <c r="K18" s="16"/>
      <c r="L18" s="33">
        <f t="shared" si="2"/>
        <v>-1.5564035194478849</v>
      </c>
      <c r="M18" s="33">
        <f t="shared" si="3"/>
        <v>1.0624208016838368</v>
      </c>
    </row>
    <row r="19" spans="1:13" x14ac:dyDescent="0.2">
      <c r="A19" s="25" t="s">
        <v>47</v>
      </c>
      <c r="B19" s="20">
        <v>12028</v>
      </c>
      <c r="C19" s="21">
        <v>9468</v>
      </c>
      <c r="D19" s="10">
        <v>5177</v>
      </c>
      <c r="E19" s="10">
        <v>4291</v>
      </c>
      <c r="F19" s="21">
        <v>2560</v>
      </c>
      <c r="G19" s="10">
        <v>1541</v>
      </c>
      <c r="H19" s="10">
        <v>1019</v>
      </c>
      <c r="I19" s="33">
        <f t="shared" si="0"/>
        <v>-3.7063022171948941</v>
      </c>
      <c r="J19" s="33">
        <f t="shared" si="1"/>
        <v>3.0719997709065656</v>
      </c>
      <c r="K19" s="16"/>
      <c r="L19" s="33">
        <f t="shared" si="2"/>
        <v>-1.1032280696730408</v>
      </c>
      <c r="M19" s="33">
        <f t="shared" si="3"/>
        <v>0.72951940492980438</v>
      </c>
    </row>
    <row r="20" spans="1:13" x14ac:dyDescent="0.2">
      <c r="A20" s="25" t="s">
        <v>48</v>
      </c>
      <c r="B20" s="20">
        <v>10458</v>
      </c>
      <c r="C20" s="21">
        <v>8529</v>
      </c>
      <c r="D20" s="10">
        <v>4666</v>
      </c>
      <c r="E20" s="10">
        <v>3863</v>
      </c>
      <c r="F20" s="21">
        <v>1929</v>
      </c>
      <c r="G20" s="10">
        <v>1122</v>
      </c>
      <c r="H20" s="10">
        <v>807</v>
      </c>
      <c r="I20" s="33">
        <f t="shared" si="0"/>
        <v>-3.3404686392565921</v>
      </c>
      <c r="J20" s="33">
        <f t="shared" si="1"/>
        <v>2.7655873024964026</v>
      </c>
      <c r="K20" s="16"/>
      <c r="L20" s="33">
        <f t="shared" si="2"/>
        <v>-0.80325885410327813</v>
      </c>
      <c r="M20" s="33">
        <f t="shared" si="3"/>
        <v>0.57774500468925627</v>
      </c>
    </row>
    <row r="21" spans="1:13" x14ac:dyDescent="0.2">
      <c r="A21" s="25" t="s">
        <v>49</v>
      </c>
      <c r="B21" s="20">
        <v>9619</v>
      </c>
      <c r="C21" s="21">
        <v>8182</v>
      </c>
      <c r="D21" s="10">
        <v>4191</v>
      </c>
      <c r="E21" s="10">
        <v>3991</v>
      </c>
      <c r="F21" s="21">
        <v>1437</v>
      </c>
      <c r="G21" s="10">
        <v>803</v>
      </c>
      <c r="H21" s="10">
        <v>634</v>
      </c>
      <c r="I21" s="33">
        <f t="shared" si="0"/>
        <v>-3.0004080726798921</v>
      </c>
      <c r="J21" s="33">
        <f t="shared" si="1"/>
        <v>2.857224676226545</v>
      </c>
      <c r="K21" s="16"/>
      <c r="L21" s="33">
        <f t="shared" si="2"/>
        <v>-0.57488133676018927</v>
      </c>
      <c r="M21" s="33">
        <f t="shared" si="3"/>
        <v>0.45389136675711084</v>
      </c>
    </row>
    <row r="22" spans="1:13" x14ac:dyDescent="0.2">
      <c r="A22" s="25" t="s">
        <v>50</v>
      </c>
      <c r="B22" s="20">
        <v>8262</v>
      </c>
      <c r="C22" s="21">
        <v>7318</v>
      </c>
      <c r="D22" s="10">
        <v>3550</v>
      </c>
      <c r="E22" s="10">
        <v>3768</v>
      </c>
      <c r="F22" s="21">
        <v>944</v>
      </c>
      <c r="G22" s="10">
        <v>496</v>
      </c>
      <c r="H22" s="10">
        <v>448</v>
      </c>
      <c r="I22" s="33">
        <f t="shared" si="0"/>
        <v>-2.5415052870469141</v>
      </c>
      <c r="J22" s="33">
        <f t="shared" si="1"/>
        <v>2.6975751891810624</v>
      </c>
      <c r="K22" s="16"/>
      <c r="L22" s="33">
        <f t="shared" si="2"/>
        <v>-0.35509482320430125</v>
      </c>
      <c r="M22" s="33">
        <f t="shared" si="3"/>
        <v>0.32073080805549786</v>
      </c>
    </row>
    <row r="23" spans="1:13" x14ac:dyDescent="0.2">
      <c r="A23" s="25" t="s">
        <v>51</v>
      </c>
      <c r="B23" s="20">
        <v>6247</v>
      </c>
      <c r="C23" s="21">
        <v>5624</v>
      </c>
      <c r="D23" s="10">
        <v>2592</v>
      </c>
      <c r="E23" s="10">
        <v>3032</v>
      </c>
      <c r="F23" s="21">
        <v>623</v>
      </c>
      <c r="G23" s="10">
        <v>288</v>
      </c>
      <c r="H23" s="10">
        <v>335</v>
      </c>
      <c r="I23" s="33">
        <f t="shared" si="0"/>
        <v>-1.8556568180353807</v>
      </c>
      <c r="J23" s="33">
        <f t="shared" si="1"/>
        <v>2.1706602902327448</v>
      </c>
      <c r="K23" s="16"/>
      <c r="L23" s="33">
        <f t="shared" si="2"/>
        <v>-0.20618409089282005</v>
      </c>
      <c r="M23" s="33">
        <f t="shared" si="3"/>
        <v>0.23983218905935669</v>
      </c>
    </row>
    <row r="24" spans="1:13" x14ac:dyDescent="0.2">
      <c r="A24" s="25" t="s">
        <v>52</v>
      </c>
      <c r="B24" s="20">
        <v>4880</v>
      </c>
      <c r="C24" s="21">
        <v>4534</v>
      </c>
      <c r="D24" s="10">
        <v>1989</v>
      </c>
      <c r="E24" s="10">
        <v>2545</v>
      </c>
      <c r="F24" s="21">
        <v>346</v>
      </c>
      <c r="G24" s="10">
        <v>159</v>
      </c>
      <c r="H24" s="10">
        <v>187</v>
      </c>
      <c r="I24" s="33">
        <f t="shared" si="0"/>
        <v>-1.4239588777285386</v>
      </c>
      <c r="J24" s="33">
        <f t="shared" si="1"/>
        <v>1.8220087198688439</v>
      </c>
      <c r="K24" s="16"/>
      <c r="L24" s="33">
        <f t="shared" si="2"/>
        <v>-0.11383080018041108</v>
      </c>
      <c r="M24" s="33">
        <f t="shared" si="3"/>
        <v>0.1338764756838797</v>
      </c>
    </row>
    <row r="25" spans="1:13" x14ac:dyDescent="0.2">
      <c r="A25" s="23" t="s">
        <v>53</v>
      </c>
      <c r="B25" s="20">
        <v>3901</v>
      </c>
      <c r="C25" s="21">
        <v>3711</v>
      </c>
      <c r="D25" s="10">
        <v>1497</v>
      </c>
      <c r="E25" s="10">
        <v>2214</v>
      </c>
      <c r="F25" s="21">
        <v>190</v>
      </c>
      <c r="G25" s="10">
        <v>85</v>
      </c>
      <c r="H25" s="10">
        <v>105</v>
      </c>
      <c r="I25" s="33">
        <f t="shared" si="0"/>
        <v>-1.0717277224533044</v>
      </c>
      <c r="J25" s="33">
        <f t="shared" si="1"/>
        <v>1.5850401987385541</v>
      </c>
      <c r="K25" s="16"/>
      <c r="L25" s="33">
        <f t="shared" si="2"/>
        <v>-6.0852943492672597E-2</v>
      </c>
      <c r="M25" s="33">
        <f t="shared" si="3"/>
        <v>7.5171283138007319E-2</v>
      </c>
    </row>
    <row r="26" spans="1:13" x14ac:dyDescent="0.2">
      <c r="A26" s="23" t="s">
        <v>54</v>
      </c>
      <c r="B26" s="20">
        <v>2784</v>
      </c>
      <c r="C26" s="21">
        <v>2679</v>
      </c>
      <c r="D26" s="10">
        <v>941</v>
      </c>
      <c r="E26" s="10">
        <v>1738</v>
      </c>
      <c r="F26" s="21">
        <v>105</v>
      </c>
      <c r="G26" s="10">
        <v>39</v>
      </c>
      <c r="H26" s="10">
        <v>66</v>
      </c>
      <c r="I26" s="33">
        <f t="shared" si="0"/>
        <v>-0.67367788031299891</v>
      </c>
      <c r="J26" s="33">
        <f t="shared" si="1"/>
        <v>1.2442637151795877</v>
      </c>
      <c r="K26" s="16"/>
      <c r="L26" s="33">
        <f t="shared" si="2"/>
        <v>-2.7920762308402722E-2</v>
      </c>
      <c r="M26" s="33">
        <f t="shared" si="3"/>
        <v>4.7250520829604598E-2</v>
      </c>
    </row>
    <row r="27" spans="1:13" x14ac:dyDescent="0.2">
      <c r="A27" s="23" t="s">
        <v>55</v>
      </c>
      <c r="B27" s="20">
        <v>2277</v>
      </c>
      <c r="C27" s="21">
        <v>2221</v>
      </c>
      <c r="D27" s="10">
        <v>661</v>
      </c>
      <c r="E27" s="10">
        <v>1560</v>
      </c>
      <c r="F27" s="21">
        <v>56</v>
      </c>
      <c r="G27" s="10">
        <v>22</v>
      </c>
      <c r="H27" s="10">
        <v>34</v>
      </c>
      <c r="I27" s="33">
        <f t="shared" si="0"/>
        <v>-0.47322112527831267</v>
      </c>
      <c r="J27" s="33">
        <f t="shared" si="1"/>
        <v>1.1168304923361088</v>
      </c>
      <c r="K27" s="16"/>
      <c r="L27" s="33">
        <f t="shared" si="2"/>
        <v>-1.57501736098682E-2</v>
      </c>
      <c r="M27" s="33">
        <f t="shared" si="3"/>
        <v>2.4341177397069036E-2</v>
      </c>
    </row>
    <row r="28" spans="1:13" x14ac:dyDescent="0.2">
      <c r="A28" s="23" t="s">
        <v>56</v>
      </c>
      <c r="B28" s="20">
        <v>1356</v>
      </c>
      <c r="C28" s="21">
        <v>1339</v>
      </c>
      <c r="D28" s="10">
        <v>333</v>
      </c>
      <c r="E28" s="10">
        <v>1006</v>
      </c>
      <c r="F28" s="21">
        <v>17</v>
      </c>
      <c r="G28" s="10">
        <v>9</v>
      </c>
      <c r="H28" s="10">
        <v>8</v>
      </c>
      <c r="I28" s="33">
        <f t="shared" si="0"/>
        <v>-0.23840035509482319</v>
      </c>
      <c r="J28" s="33">
        <f t="shared" si="1"/>
        <v>0.72021248416033679</v>
      </c>
      <c r="K28" s="16"/>
      <c r="L28" s="33">
        <f t="shared" si="2"/>
        <v>-6.4432528404006267E-3</v>
      </c>
      <c r="M28" s="33">
        <f t="shared" si="3"/>
        <v>5.7273358581338913E-3</v>
      </c>
    </row>
    <row r="29" spans="1:13" x14ac:dyDescent="0.2">
      <c r="A29" s="23" t="s">
        <v>57</v>
      </c>
      <c r="B29" s="20">
        <v>392</v>
      </c>
      <c r="C29" s="21">
        <v>386</v>
      </c>
      <c r="D29" s="10">
        <v>80</v>
      </c>
      <c r="E29" s="10">
        <v>306</v>
      </c>
      <c r="F29" s="21">
        <v>6</v>
      </c>
      <c r="G29" s="10">
        <v>1</v>
      </c>
      <c r="H29" s="10">
        <v>5</v>
      </c>
      <c r="I29" s="33">
        <f t="shared" si="0"/>
        <v>-5.7273358581338911E-2</v>
      </c>
      <c r="J29" s="33">
        <f t="shared" si="1"/>
        <v>0.2190705965736213</v>
      </c>
      <c r="K29" s="16"/>
      <c r="L29" s="33">
        <f t="shared" si="2"/>
        <v>-7.1591698226673641E-4</v>
      </c>
      <c r="M29" s="33">
        <f t="shared" si="3"/>
        <v>3.5795849113336819E-3</v>
      </c>
    </row>
    <row r="30" spans="1:13" x14ac:dyDescent="0.2">
      <c r="A30" s="23" t="s">
        <v>24</v>
      </c>
      <c r="B30" s="20">
        <v>77</v>
      </c>
      <c r="C30" s="21">
        <v>76</v>
      </c>
      <c r="D30" s="4">
        <v>11</v>
      </c>
      <c r="E30" s="4">
        <v>65</v>
      </c>
      <c r="F30" s="21">
        <v>1</v>
      </c>
      <c r="G30" s="10">
        <v>0</v>
      </c>
      <c r="H30" s="10">
        <v>1</v>
      </c>
      <c r="I30" s="33">
        <f t="shared" si="0"/>
        <v>-7.8750868049341002E-3</v>
      </c>
      <c r="J30" s="33">
        <f t="shared" si="1"/>
        <v>4.653460384733786E-2</v>
      </c>
      <c r="K30" s="16"/>
      <c r="L30" s="33">
        <f t="shared" si="2"/>
        <v>0</v>
      </c>
      <c r="M30" s="33">
        <f t="shared" si="3"/>
        <v>7.1591698226673641E-4</v>
      </c>
    </row>
    <row r="31" spans="1:13" x14ac:dyDescent="0.2">
      <c r="A31" s="23"/>
      <c r="B31" s="20"/>
      <c r="C31" s="21"/>
      <c r="F31" s="21"/>
      <c r="G31" s="10"/>
      <c r="H31" s="10"/>
    </row>
    <row r="32" spans="1:13" x14ac:dyDescent="0.2">
      <c r="A32" s="4" t="s">
        <v>58</v>
      </c>
      <c r="B32" s="20"/>
      <c r="C32" s="21"/>
      <c r="F32" s="21"/>
      <c r="G32" s="10"/>
      <c r="H32" s="10"/>
    </row>
    <row r="33" spans="1:8" x14ac:dyDescent="0.2">
      <c r="A33" s="23"/>
      <c r="B33" s="20"/>
      <c r="C33" s="21"/>
      <c r="F33" s="21"/>
      <c r="G33" s="10"/>
      <c r="H33" s="10"/>
    </row>
    <row r="62" spans="1:6" x14ac:dyDescent="0.2">
      <c r="A62" s="15" t="s">
        <v>59</v>
      </c>
      <c r="B62" s="15"/>
    </row>
    <row r="63" spans="1:6" ht="12" thickBot="1" x14ac:dyDescent="0.25"/>
    <row r="64" spans="1:6" ht="34.5" thickBot="1" x14ac:dyDescent="0.25">
      <c r="A64" s="26"/>
      <c r="B64" s="27"/>
      <c r="C64" s="27"/>
      <c r="D64" s="27"/>
      <c r="E64" s="28" t="s">
        <v>60</v>
      </c>
      <c r="F64" s="29" t="s">
        <v>61</v>
      </c>
    </row>
    <row r="66" spans="1:14" x14ac:dyDescent="0.2">
      <c r="A66" s="4" t="s">
        <v>62</v>
      </c>
      <c r="E66" s="22">
        <v>26.621372985588589</v>
      </c>
      <c r="F66" s="22">
        <v>169.15657758339074</v>
      </c>
      <c r="N66" s="22"/>
    </row>
    <row r="67" spans="1:14" x14ac:dyDescent="0.2">
      <c r="A67" s="4" t="s">
        <v>63</v>
      </c>
      <c r="E67" s="22">
        <v>6.9057352109449388</v>
      </c>
      <c r="F67" s="22">
        <v>54.506605172985189</v>
      </c>
      <c r="N67" s="22"/>
    </row>
    <row r="68" spans="1:14" x14ac:dyDescent="0.2">
      <c r="A68" s="4" t="s">
        <v>64</v>
      </c>
      <c r="E68" s="22">
        <v>15.68860474939326</v>
      </c>
      <c r="F68" s="22">
        <v>77.352209849968432</v>
      </c>
      <c r="N68" s="22"/>
    </row>
    <row r="69" spans="1:14" x14ac:dyDescent="0.2">
      <c r="A69" s="4" t="s">
        <v>65</v>
      </c>
      <c r="E69" s="22">
        <v>4.9298043398887463</v>
      </c>
      <c r="F69" s="22">
        <v>69.432952558472408</v>
      </c>
      <c r="N69" s="22"/>
    </row>
    <row r="70" spans="1:14" x14ac:dyDescent="0.2">
      <c r="A70" s="4" t="s">
        <v>66</v>
      </c>
      <c r="E70" s="22">
        <v>44.017523044629002</v>
      </c>
      <c r="F70" s="22">
        <v>70.465478980762981</v>
      </c>
      <c r="N70" s="22"/>
    </row>
    <row r="71" spans="1:14" x14ac:dyDescent="0.2">
      <c r="A71" s="4" t="s">
        <v>67</v>
      </c>
      <c r="E71" s="22">
        <v>110.42143090493303</v>
      </c>
      <c r="F71" s="22">
        <v>122.11405142946226</v>
      </c>
      <c r="N71" s="22"/>
    </row>
    <row r="73" spans="1:14" x14ac:dyDescent="0.2">
      <c r="A73" s="4" t="s">
        <v>68</v>
      </c>
    </row>
    <row r="74" spans="1:14" x14ac:dyDescent="0.2">
      <c r="A74" s="4" t="s">
        <v>69</v>
      </c>
    </row>
    <row r="76" spans="1:14" x14ac:dyDescent="0.2">
      <c r="A76" s="4" t="s">
        <v>70</v>
      </c>
    </row>
  </sheetData>
  <mergeCells count="4">
    <mergeCell ref="A5:A6"/>
    <mergeCell ref="B5:B6"/>
    <mergeCell ref="C5:E5"/>
    <mergeCell ref="F5:H5"/>
  </mergeCells>
  <hyperlinks>
    <hyperlink ref="G2" location="Port01!A1" display="Índice" xr:uid="{6037FE5E-2F83-4ECE-B8E7-625F406584AE}"/>
  </hyperlinks>
  <pageMargins left="0.98425196850393704" right="0.75" top="0.59055118110236227" bottom="1" header="0" footer="0"/>
  <pageSetup paperSize="9" scale="85" orientation="portrait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324CE-AA57-4DC6-AA8D-A5D9F5C57C4E}">
  <sheetPr>
    <pageSetUpPr autoPageBreaks="0" fitToPage="1"/>
  </sheetPr>
  <dimension ref="A1:N76"/>
  <sheetViews>
    <sheetView showGridLines="0" workbookViewId="0"/>
  </sheetViews>
  <sheetFormatPr baseColWidth="10" defaultRowHeight="11.25" x14ac:dyDescent="0.2"/>
  <cols>
    <col min="1" max="2" width="11.42578125" style="4"/>
    <col min="3" max="3" width="12" style="4" customWidth="1"/>
    <col min="4" max="5" width="10.42578125" style="4" customWidth="1"/>
    <col min="6" max="6" width="12" style="4" customWidth="1"/>
    <col min="7" max="8" width="10.42578125" style="4" customWidth="1"/>
    <col min="9" max="13" width="0.42578125" style="4" customWidth="1"/>
    <col min="14" max="14" width="9.7109375" style="4" customWidth="1"/>
    <col min="15" max="16384" width="11.42578125" style="4"/>
  </cols>
  <sheetData>
    <row r="1" spans="1:13" ht="12" thickBot="1" x14ac:dyDescent="0.25">
      <c r="A1" s="15" t="s">
        <v>26</v>
      </c>
      <c r="B1" s="15"/>
      <c r="E1" s="15" t="s">
        <v>71</v>
      </c>
      <c r="F1" s="15" t="s">
        <v>73</v>
      </c>
      <c r="I1" s="16" t="str">
        <f>F1&amp;" "&amp;MM!$I$1</f>
        <v>02. ARGANZUELA 01.01.22</v>
      </c>
    </row>
    <row r="2" spans="1:13" ht="12" thickBot="1" x14ac:dyDescent="0.25">
      <c r="A2" s="15" t="s">
        <v>28</v>
      </c>
      <c r="B2" s="15"/>
      <c r="G2" s="17" t="s">
        <v>29</v>
      </c>
    </row>
    <row r="3" spans="1:13" x14ac:dyDescent="0.2">
      <c r="A3" s="15" t="s">
        <v>30</v>
      </c>
      <c r="B3" s="15"/>
      <c r="I3" s="3" t="s">
        <v>0</v>
      </c>
    </row>
    <row r="4" spans="1:13" ht="12" thickBot="1" x14ac:dyDescent="0.25">
      <c r="A4" s="15"/>
      <c r="B4" s="15"/>
    </row>
    <row r="5" spans="1:13" ht="12" thickBot="1" x14ac:dyDescent="0.25">
      <c r="A5" s="37" t="s">
        <v>31</v>
      </c>
      <c r="B5" s="39" t="s">
        <v>32</v>
      </c>
      <c r="C5" s="41" t="s">
        <v>33</v>
      </c>
      <c r="D5" s="41"/>
      <c r="E5" s="41"/>
      <c r="F5" s="41" t="s">
        <v>34</v>
      </c>
      <c r="G5" s="41"/>
      <c r="H5" s="41"/>
    </row>
    <row r="6" spans="1:13" ht="18" customHeight="1" thickBot="1" x14ac:dyDescent="0.25">
      <c r="A6" s="38"/>
      <c r="B6" s="40"/>
      <c r="C6" s="18" t="s">
        <v>35</v>
      </c>
      <c r="D6" s="18" t="s">
        <v>36</v>
      </c>
      <c r="E6" s="18" t="s">
        <v>37</v>
      </c>
      <c r="F6" s="18" t="s">
        <v>35</v>
      </c>
      <c r="G6" s="18" t="s">
        <v>36</v>
      </c>
      <c r="H6" s="18" t="s">
        <v>37</v>
      </c>
      <c r="I6" s="16" t="s">
        <v>94</v>
      </c>
      <c r="J6" s="16" t="s">
        <v>96</v>
      </c>
      <c r="K6" s="16"/>
      <c r="L6" s="16" t="s">
        <v>95</v>
      </c>
      <c r="M6" s="16" t="s">
        <v>97</v>
      </c>
    </row>
    <row r="7" spans="1:13" x14ac:dyDescent="0.2">
      <c r="I7" s="16"/>
      <c r="J7" s="16"/>
      <c r="K7" s="16"/>
      <c r="L7" s="16"/>
      <c r="M7" s="16"/>
    </row>
    <row r="8" spans="1:13" x14ac:dyDescent="0.2">
      <c r="A8" s="19" t="s">
        <v>1</v>
      </c>
      <c r="B8" s="20">
        <v>152637</v>
      </c>
      <c r="C8" s="21">
        <v>136363</v>
      </c>
      <c r="D8" s="21">
        <v>63699</v>
      </c>
      <c r="E8" s="21">
        <v>72664</v>
      </c>
      <c r="F8" s="21">
        <v>16274</v>
      </c>
      <c r="G8" s="21">
        <v>7766</v>
      </c>
      <c r="H8" s="21">
        <v>8508</v>
      </c>
      <c r="I8" s="16"/>
      <c r="J8" s="16"/>
      <c r="K8" s="16"/>
      <c r="L8" s="16"/>
      <c r="M8" s="16"/>
    </row>
    <row r="9" spans="1:13" x14ac:dyDescent="0.2">
      <c r="A9" s="23"/>
      <c r="B9" s="23"/>
      <c r="C9" s="24"/>
      <c r="F9" s="24"/>
      <c r="G9" s="10"/>
      <c r="H9" s="10"/>
      <c r="I9" s="16"/>
      <c r="J9" s="16"/>
      <c r="K9" s="16"/>
      <c r="L9" s="16"/>
      <c r="M9" s="16"/>
    </row>
    <row r="10" spans="1:13" x14ac:dyDescent="0.2">
      <c r="A10" s="25" t="s">
        <v>38</v>
      </c>
      <c r="B10" s="20">
        <v>5557</v>
      </c>
      <c r="C10" s="21">
        <v>5059</v>
      </c>
      <c r="D10" s="10">
        <v>2618</v>
      </c>
      <c r="E10" s="10">
        <v>2441</v>
      </c>
      <c r="F10" s="21">
        <v>498</v>
      </c>
      <c r="G10" s="10">
        <v>278</v>
      </c>
      <c r="H10" s="10">
        <v>220</v>
      </c>
      <c r="I10" s="33">
        <f>-D10/$B$8*100</f>
        <v>-1.7151804608319083</v>
      </c>
      <c r="J10" s="33">
        <f>E10/$B$8*100</f>
        <v>1.5992190622195142</v>
      </c>
      <c r="K10" s="16"/>
      <c r="L10" s="33">
        <f>-G10/$B$8*100</f>
        <v>-0.18213146222737606</v>
      </c>
      <c r="M10" s="33">
        <f>H10/$B$8*100</f>
        <v>0.14413281183461416</v>
      </c>
    </row>
    <row r="11" spans="1:13" x14ac:dyDescent="0.2">
      <c r="A11" s="25" t="s">
        <v>39</v>
      </c>
      <c r="B11" s="20">
        <v>5653</v>
      </c>
      <c r="C11" s="21">
        <v>5225</v>
      </c>
      <c r="D11" s="10">
        <v>2687</v>
      </c>
      <c r="E11" s="10">
        <v>2538</v>
      </c>
      <c r="F11" s="21">
        <v>428</v>
      </c>
      <c r="G11" s="10">
        <v>227</v>
      </c>
      <c r="H11" s="10">
        <v>201</v>
      </c>
      <c r="I11" s="33">
        <f t="shared" ref="I11:I30" si="0">-D11/$B$8*100</f>
        <v>-1.7603857518164008</v>
      </c>
      <c r="J11" s="33">
        <f t="shared" ref="J11:J30" si="1">E11/$B$8*100</f>
        <v>1.6627685292556851</v>
      </c>
      <c r="K11" s="16"/>
      <c r="L11" s="33">
        <f t="shared" ref="L11:L30" si="2">-G11/$B$8*100</f>
        <v>-0.14871885584753369</v>
      </c>
      <c r="M11" s="33">
        <f t="shared" ref="M11:M30" si="3">H11/$B$8*100</f>
        <v>0.13168497808526111</v>
      </c>
    </row>
    <row r="12" spans="1:13" x14ac:dyDescent="0.2">
      <c r="A12" s="25" t="s">
        <v>40</v>
      </c>
      <c r="B12" s="20">
        <v>5666</v>
      </c>
      <c r="C12" s="21">
        <v>5296</v>
      </c>
      <c r="D12" s="10">
        <v>2600</v>
      </c>
      <c r="E12" s="10">
        <v>2696</v>
      </c>
      <c r="F12" s="21">
        <v>370</v>
      </c>
      <c r="G12" s="10">
        <v>184</v>
      </c>
      <c r="H12" s="10">
        <v>186</v>
      </c>
      <c r="I12" s="33">
        <f t="shared" si="0"/>
        <v>-1.7033877762272582</v>
      </c>
      <c r="J12" s="33">
        <f t="shared" si="1"/>
        <v>1.7662820941187263</v>
      </c>
      <c r="K12" s="16"/>
      <c r="L12" s="33">
        <f t="shared" si="2"/>
        <v>-0.12054744262531365</v>
      </c>
      <c r="M12" s="33">
        <f t="shared" si="3"/>
        <v>0.12185774091471925</v>
      </c>
    </row>
    <row r="13" spans="1:13" x14ac:dyDescent="0.2">
      <c r="A13" s="25" t="s">
        <v>41</v>
      </c>
      <c r="B13" s="20">
        <v>5756</v>
      </c>
      <c r="C13" s="21">
        <v>5375</v>
      </c>
      <c r="D13" s="10">
        <v>2724</v>
      </c>
      <c r="E13" s="10">
        <v>2651</v>
      </c>
      <c r="F13" s="21">
        <v>381</v>
      </c>
      <c r="G13" s="10">
        <v>204</v>
      </c>
      <c r="H13" s="10">
        <v>177</v>
      </c>
      <c r="I13" s="33">
        <f t="shared" si="0"/>
        <v>-1.7846262701704043</v>
      </c>
      <c r="J13" s="33">
        <f t="shared" si="1"/>
        <v>1.7368003826071006</v>
      </c>
      <c r="K13" s="16"/>
      <c r="L13" s="33">
        <f t="shared" si="2"/>
        <v>-0.13365042551936948</v>
      </c>
      <c r="M13" s="33">
        <f t="shared" si="3"/>
        <v>0.1159613986123941</v>
      </c>
    </row>
    <row r="14" spans="1:13" x14ac:dyDescent="0.2">
      <c r="A14" s="25" t="s">
        <v>42</v>
      </c>
      <c r="B14" s="20">
        <v>6933</v>
      </c>
      <c r="C14" s="21">
        <v>5774</v>
      </c>
      <c r="D14" s="10">
        <v>2983</v>
      </c>
      <c r="E14" s="10">
        <v>2791</v>
      </c>
      <c r="F14" s="21">
        <v>1159</v>
      </c>
      <c r="G14" s="10">
        <v>508</v>
      </c>
      <c r="H14" s="10">
        <v>651</v>
      </c>
      <c r="I14" s="33">
        <f t="shared" si="0"/>
        <v>-1.9543098986484275</v>
      </c>
      <c r="J14" s="33">
        <f t="shared" si="1"/>
        <v>1.8285212628654914</v>
      </c>
      <c r="K14" s="16"/>
      <c r="L14" s="33">
        <f t="shared" si="2"/>
        <v>-0.33281576550901815</v>
      </c>
      <c r="M14" s="33">
        <f t="shared" si="3"/>
        <v>0.42650209320151727</v>
      </c>
    </row>
    <row r="15" spans="1:13" x14ac:dyDescent="0.2">
      <c r="A15" s="25" t="s">
        <v>43</v>
      </c>
      <c r="B15" s="20">
        <v>9917</v>
      </c>
      <c r="C15" s="21">
        <v>7604</v>
      </c>
      <c r="D15" s="10">
        <v>3732</v>
      </c>
      <c r="E15" s="10">
        <v>3872</v>
      </c>
      <c r="F15" s="21">
        <v>2313</v>
      </c>
      <c r="G15" s="10">
        <v>1020</v>
      </c>
      <c r="H15" s="10">
        <v>1293</v>
      </c>
      <c r="I15" s="33">
        <f t="shared" si="0"/>
        <v>-2.4450166080308184</v>
      </c>
      <c r="J15" s="33">
        <f t="shared" si="1"/>
        <v>2.5367374882892091</v>
      </c>
      <c r="K15" s="16"/>
      <c r="L15" s="33">
        <f t="shared" si="2"/>
        <v>-0.66825212759684738</v>
      </c>
      <c r="M15" s="33">
        <f t="shared" si="3"/>
        <v>0.8471078441007095</v>
      </c>
    </row>
    <row r="16" spans="1:13" x14ac:dyDescent="0.2">
      <c r="A16" s="25" t="s">
        <v>44</v>
      </c>
      <c r="B16" s="20">
        <v>11470</v>
      </c>
      <c r="C16" s="21">
        <v>8877</v>
      </c>
      <c r="D16" s="10">
        <v>4432</v>
      </c>
      <c r="E16" s="10">
        <v>4445</v>
      </c>
      <c r="F16" s="21">
        <v>2593</v>
      </c>
      <c r="G16" s="10">
        <v>1215</v>
      </c>
      <c r="H16" s="10">
        <v>1378</v>
      </c>
      <c r="I16" s="33">
        <f t="shared" si="0"/>
        <v>-2.9036210093227726</v>
      </c>
      <c r="J16" s="33">
        <f t="shared" si="1"/>
        <v>2.9121379482039087</v>
      </c>
      <c r="K16" s="16"/>
      <c r="L16" s="33">
        <f t="shared" si="2"/>
        <v>-0.79600621081389189</v>
      </c>
      <c r="M16" s="33">
        <f t="shared" si="3"/>
        <v>0.90279552140044672</v>
      </c>
    </row>
    <row r="17" spans="1:13" x14ac:dyDescent="0.2">
      <c r="A17" s="25" t="s">
        <v>45</v>
      </c>
      <c r="B17" s="20">
        <v>12263</v>
      </c>
      <c r="C17" s="21">
        <v>9953</v>
      </c>
      <c r="D17" s="10">
        <v>4995</v>
      </c>
      <c r="E17" s="10">
        <v>4958</v>
      </c>
      <c r="F17" s="21">
        <v>2310</v>
      </c>
      <c r="G17" s="10">
        <v>1106</v>
      </c>
      <c r="H17" s="10">
        <v>1204</v>
      </c>
      <c r="I17" s="33">
        <f t="shared" si="0"/>
        <v>-3.2724699777904438</v>
      </c>
      <c r="J17" s="33">
        <f t="shared" si="1"/>
        <v>3.2482294594364407</v>
      </c>
      <c r="K17" s="16"/>
      <c r="L17" s="33">
        <f t="shared" si="2"/>
        <v>-0.72459495404128749</v>
      </c>
      <c r="M17" s="33">
        <f t="shared" si="3"/>
        <v>0.78879957022216107</v>
      </c>
    </row>
    <row r="18" spans="1:13" x14ac:dyDescent="0.2">
      <c r="A18" s="25" t="s">
        <v>46</v>
      </c>
      <c r="B18" s="20">
        <v>12536</v>
      </c>
      <c r="C18" s="21">
        <v>10694</v>
      </c>
      <c r="D18" s="10">
        <v>5314</v>
      </c>
      <c r="E18" s="10">
        <v>5380</v>
      </c>
      <c r="F18" s="21">
        <v>1842</v>
      </c>
      <c r="G18" s="10">
        <v>946</v>
      </c>
      <c r="H18" s="10">
        <v>896</v>
      </c>
      <c r="I18" s="33">
        <f t="shared" si="0"/>
        <v>-3.4814625549506344</v>
      </c>
      <c r="J18" s="33">
        <f t="shared" si="1"/>
        <v>3.5247023985010189</v>
      </c>
      <c r="K18" s="16"/>
      <c r="L18" s="33">
        <f t="shared" si="2"/>
        <v>-0.61977109088884086</v>
      </c>
      <c r="M18" s="33">
        <f t="shared" si="3"/>
        <v>0.58701363365370129</v>
      </c>
    </row>
    <row r="19" spans="1:13" x14ac:dyDescent="0.2">
      <c r="A19" s="25" t="s">
        <v>47</v>
      </c>
      <c r="B19" s="20">
        <v>11900</v>
      </c>
      <c r="C19" s="21">
        <v>10582</v>
      </c>
      <c r="D19" s="10">
        <v>5052</v>
      </c>
      <c r="E19" s="10">
        <v>5530</v>
      </c>
      <c r="F19" s="21">
        <v>1318</v>
      </c>
      <c r="G19" s="10">
        <v>698</v>
      </c>
      <c r="H19" s="10">
        <v>620</v>
      </c>
      <c r="I19" s="33">
        <f t="shared" si="0"/>
        <v>-3.3098134790385028</v>
      </c>
      <c r="J19" s="33">
        <f t="shared" si="1"/>
        <v>3.622974770206437</v>
      </c>
      <c r="K19" s="16"/>
      <c r="L19" s="33">
        <f t="shared" si="2"/>
        <v>-0.45729410300254852</v>
      </c>
      <c r="M19" s="33">
        <f t="shared" si="3"/>
        <v>0.40619246971573081</v>
      </c>
    </row>
    <row r="20" spans="1:13" x14ac:dyDescent="0.2">
      <c r="A20" s="25" t="s">
        <v>48</v>
      </c>
      <c r="B20" s="20">
        <v>11438</v>
      </c>
      <c r="C20" s="21">
        <v>10412</v>
      </c>
      <c r="D20" s="10">
        <v>4944</v>
      </c>
      <c r="E20" s="10">
        <v>5468</v>
      </c>
      <c r="F20" s="21">
        <v>1026</v>
      </c>
      <c r="G20" s="10">
        <v>493</v>
      </c>
      <c r="H20" s="10">
        <v>533</v>
      </c>
      <c r="I20" s="33">
        <f t="shared" si="0"/>
        <v>-3.2390573714106017</v>
      </c>
      <c r="J20" s="33">
        <f t="shared" si="1"/>
        <v>3.5823555232348649</v>
      </c>
      <c r="K20" s="16"/>
      <c r="L20" s="33">
        <f t="shared" si="2"/>
        <v>-0.3229885283384763</v>
      </c>
      <c r="M20" s="33">
        <f t="shared" si="3"/>
        <v>0.34919449412658793</v>
      </c>
    </row>
    <row r="21" spans="1:13" x14ac:dyDescent="0.2">
      <c r="A21" s="25" t="s">
        <v>49</v>
      </c>
      <c r="B21" s="20">
        <v>11677</v>
      </c>
      <c r="C21" s="21">
        <v>10925</v>
      </c>
      <c r="D21" s="10">
        <v>5129</v>
      </c>
      <c r="E21" s="10">
        <v>5796</v>
      </c>
      <c r="F21" s="21">
        <v>752</v>
      </c>
      <c r="G21" s="10">
        <v>345</v>
      </c>
      <c r="H21" s="10">
        <v>407</v>
      </c>
      <c r="I21" s="33">
        <f t="shared" si="0"/>
        <v>-3.360259963180618</v>
      </c>
      <c r="J21" s="33">
        <f t="shared" si="1"/>
        <v>3.7972444426973797</v>
      </c>
      <c r="K21" s="16"/>
      <c r="L21" s="33">
        <f t="shared" si="2"/>
        <v>-0.22602645492246312</v>
      </c>
      <c r="M21" s="33">
        <f t="shared" si="3"/>
        <v>0.26664570189403619</v>
      </c>
    </row>
    <row r="22" spans="1:13" x14ac:dyDescent="0.2">
      <c r="A22" s="25" t="s">
        <v>50</v>
      </c>
      <c r="B22" s="20">
        <v>10659</v>
      </c>
      <c r="C22" s="21">
        <v>10141</v>
      </c>
      <c r="D22" s="10">
        <v>4537</v>
      </c>
      <c r="E22" s="10">
        <v>5604</v>
      </c>
      <c r="F22" s="21">
        <v>518</v>
      </c>
      <c r="G22" s="10">
        <v>234</v>
      </c>
      <c r="H22" s="10">
        <v>284</v>
      </c>
      <c r="I22" s="33">
        <f t="shared" si="0"/>
        <v>-2.9724116695165654</v>
      </c>
      <c r="J22" s="33">
        <f t="shared" si="1"/>
        <v>3.6714558069144441</v>
      </c>
      <c r="K22" s="16"/>
      <c r="L22" s="33">
        <f t="shared" si="2"/>
        <v>-0.15330489986045323</v>
      </c>
      <c r="M22" s="33">
        <f t="shared" si="3"/>
        <v>0.18606235709559282</v>
      </c>
    </row>
    <row r="23" spans="1:13" x14ac:dyDescent="0.2">
      <c r="A23" s="25" t="s">
        <v>51</v>
      </c>
      <c r="B23" s="20">
        <v>8843</v>
      </c>
      <c r="C23" s="21">
        <v>8475</v>
      </c>
      <c r="D23" s="10">
        <v>3702</v>
      </c>
      <c r="E23" s="10">
        <v>4773</v>
      </c>
      <c r="F23" s="21">
        <v>368</v>
      </c>
      <c r="G23" s="10">
        <v>145</v>
      </c>
      <c r="H23" s="10">
        <v>223</v>
      </c>
      <c r="I23" s="33">
        <f t="shared" si="0"/>
        <v>-2.4253621336897346</v>
      </c>
      <c r="J23" s="33">
        <f t="shared" si="1"/>
        <v>3.1270268676664243</v>
      </c>
      <c r="K23" s="16"/>
      <c r="L23" s="33">
        <f t="shared" si="2"/>
        <v>-9.4996625981904781E-2</v>
      </c>
      <c r="M23" s="33">
        <f t="shared" si="3"/>
        <v>0.14609825926872252</v>
      </c>
    </row>
    <row r="24" spans="1:13" x14ac:dyDescent="0.2">
      <c r="A24" s="25" t="s">
        <v>52</v>
      </c>
      <c r="B24" s="20">
        <v>7213</v>
      </c>
      <c r="C24" s="21">
        <v>7028</v>
      </c>
      <c r="D24" s="10">
        <v>3015</v>
      </c>
      <c r="E24" s="10">
        <v>4013</v>
      </c>
      <c r="F24" s="21">
        <v>185</v>
      </c>
      <c r="G24" s="10">
        <v>78</v>
      </c>
      <c r="H24" s="10">
        <v>107</v>
      </c>
      <c r="I24" s="33">
        <f t="shared" si="0"/>
        <v>-1.9752746712789166</v>
      </c>
      <c r="J24" s="33">
        <f t="shared" si="1"/>
        <v>2.6291135176923026</v>
      </c>
      <c r="K24" s="16"/>
      <c r="L24" s="33">
        <f t="shared" si="2"/>
        <v>-5.1101633286817744E-2</v>
      </c>
      <c r="M24" s="33">
        <f t="shared" si="3"/>
        <v>7.0100958483198708E-2</v>
      </c>
    </row>
    <row r="25" spans="1:13" x14ac:dyDescent="0.2">
      <c r="A25" s="23" t="s">
        <v>53</v>
      </c>
      <c r="B25" s="20">
        <v>5525</v>
      </c>
      <c r="C25" s="21">
        <v>5408</v>
      </c>
      <c r="D25" s="10">
        <v>2172</v>
      </c>
      <c r="E25" s="10">
        <v>3236</v>
      </c>
      <c r="F25" s="21">
        <v>117</v>
      </c>
      <c r="G25" s="10">
        <v>48</v>
      </c>
      <c r="H25" s="10">
        <v>69</v>
      </c>
      <c r="I25" s="33">
        <f t="shared" si="0"/>
        <v>-1.4229839422944635</v>
      </c>
      <c r="J25" s="33">
        <f t="shared" si="1"/>
        <v>2.1200626322582337</v>
      </c>
      <c r="K25" s="16"/>
      <c r="L25" s="33">
        <f t="shared" si="2"/>
        <v>-3.1447158945733994E-2</v>
      </c>
      <c r="M25" s="33">
        <f t="shared" si="3"/>
        <v>4.5205290984492622E-2</v>
      </c>
    </row>
    <row r="26" spans="1:13" x14ac:dyDescent="0.2">
      <c r="A26" s="23" t="s">
        <v>54</v>
      </c>
      <c r="B26" s="20">
        <v>3796</v>
      </c>
      <c r="C26" s="21">
        <v>3743</v>
      </c>
      <c r="D26" s="10">
        <v>1359</v>
      </c>
      <c r="E26" s="10">
        <v>2384</v>
      </c>
      <c r="F26" s="21">
        <v>53</v>
      </c>
      <c r="G26" s="10">
        <v>22</v>
      </c>
      <c r="H26" s="10">
        <v>31</v>
      </c>
      <c r="I26" s="33">
        <f t="shared" si="0"/>
        <v>-0.89034768765109373</v>
      </c>
      <c r="J26" s="33">
        <f t="shared" si="1"/>
        <v>1.5618755609714552</v>
      </c>
      <c r="K26" s="16"/>
      <c r="L26" s="33">
        <f t="shared" si="2"/>
        <v>-1.4413281183461414E-2</v>
      </c>
      <c r="M26" s="33">
        <f t="shared" si="3"/>
        <v>2.0309623485786538E-2</v>
      </c>
    </row>
    <row r="27" spans="1:13" x14ac:dyDescent="0.2">
      <c r="A27" s="23" t="s">
        <v>55</v>
      </c>
      <c r="B27" s="20">
        <v>3419</v>
      </c>
      <c r="C27" s="21">
        <v>3390</v>
      </c>
      <c r="D27" s="10">
        <v>1064</v>
      </c>
      <c r="E27" s="10">
        <v>2326</v>
      </c>
      <c r="F27" s="21">
        <v>29</v>
      </c>
      <c r="G27" s="10">
        <v>9</v>
      </c>
      <c r="H27" s="10">
        <v>20</v>
      </c>
      <c r="I27" s="33">
        <f t="shared" si="0"/>
        <v>-0.6970786899637702</v>
      </c>
      <c r="J27" s="33">
        <f t="shared" si="1"/>
        <v>1.5238769105786931</v>
      </c>
      <c r="K27" s="16"/>
      <c r="L27" s="33">
        <f t="shared" si="2"/>
        <v>-5.8963423023251247E-3</v>
      </c>
      <c r="M27" s="33">
        <f t="shared" si="3"/>
        <v>1.3102982894055832E-2</v>
      </c>
    </row>
    <row r="28" spans="1:13" x14ac:dyDescent="0.2">
      <c r="A28" s="23" t="s">
        <v>56</v>
      </c>
      <c r="B28" s="20">
        <v>1759</v>
      </c>
      <c r="C28" s="21">
        <v>1748</v>
      </c>
      <c r="D28" s="10">
        <v>485</v>
      </c>
      <c r="E28" s="10">
        <v>1263</v>
      </c>
      <c r="F28" s="21">
        <v>11</v>
      </c>
      <c r="G28" s="10">
        <v>4</v>
      </c>
      <c r="H28" s="10">
        <v>7</v>
      </c>
      <c r="I28" s="33">
        <f t="shared" si="0"/>
        <v>-0.31774733518085391</v>
      </c>
      <c r="J28" s="33">
        <f t="shared" si="1"/>
        <v>0.82745336975962569</v>
      </c>
      <c r="K28" s="16"/>
      <c r="L28" s="33">
        <f t="shared" si="2"/>
        <v>-2.6205965788111663E-3</v>
      </c>
      <c r="M28" s="33">
        <f t="shared" si="3"/>
        <v>4.5860440129195414E-3</v>
      </c>
    </row>
    <row r="29" spans="1:13" x14ac:dyDescent="0.2">
      <c r="A29" s="23" t="s">
        <v>57</v>
      </c>
      <c r="B29" s="20">
        <v>563</v>
      </c>
      <c r="C29" s="21">
        <v>560</v>
      </c>
      <c r="D29" s="10">
        <v>143</v>
      </c>
      <c r="E29" s="10">
        <v>417</v>
      </c>
      <c r="F29" s="21">
        <v>3</v>
      </c>
      <c r="G29" s="10">
        <v>2</v>
      </c>
      <c r="H29" s="10">
        <v>1</v>
      </c>
      <c r="I29" s="33">
        <f t="shared" si="0"/>
        <v>-9.3686327692499197E-2</v>
      </c>
      <c r="J29" s="33">
        <f t="shared" si="1"/>
        <v>0.27319719334106413</v>
      </c>
      <c r="K29" s="16"/>
      <c r="L29" s="33">
        <f t="shared" si="2"/>
        <v>-1.3102982894055832E-3</v>
      </c>
      <c r="M29" s="33">
        <f t="shared" si="3"/>
        <v>6.5514914470279158E-4</v>
      </c>
    </row>
    <row r="30" spans="1:13" x14ac:dyDescent="0.2">
      <c r="A30" s="23" t="s">
        <v>24</v>
      </c>
      <c r="B30" s="20">
        <v>94</v>
      </c>
      <c r="C30" s="21">
        <v>94</v>
      </c>
      <c r="D30" s="4">
        <v>12</v>
      </c>
      <c r="E30" s="4">
        <v>82</v>
      </c>
      <c r="F30" s="21">
        <v>0</v>
      </c>
      <c r="G30" s="10">
        <v>0</v>
      </c>
      <c r="H30" s="10">
        <v>0</v>
      </c>
      <c r="I30" s="33">
        <f t="shared" si="0"/>
        <v>-7.8617897364334985E-3</v>
      </c>
      <c r="J30" s="33">
        <f t="shared" si="1"/>
        <v>5.3722229865628912E-2</v>
      </c>
      <c r="K30" s="16"/>
      <c r="L30" s="33">
        <f t="shared" si="2"/>
        <v>0</v>
      </c>
      <c r="M30" s="33">
        <f t="shared" si="3"/>
        <v>0</v>
      </c>
    </row>
    <row r="31" spans="1:13" x14ac:dyDescent="0.2">
      <c r="A31" s="23"/>
      <c r="B31" s="20"/>
      <c r="C31" s="21"/>
      <c r="F31" s="21"/>
      <c r="G31" s="10"/>
      <c r="H31" s="10"/>
    </row>
    <row r="32" spans="1:13" x14ac:dyDescent="0.2">
      <c r="A32" s="4" t="s">
        <v>58</v>
      </c>
      <c r="B32" s="20"/>
      <c r="C32" s="21"/>
      <c r="F32" s="21"/>
      <c r="G32" s="10"/>
      <c r="H32" s="10"/>
    </row>
    <row r="33" spans="1:8" x14ac:dyDescent="0.2">
      <c r="A33" s="23"/>
      <c r="B33" s="20"/>
      <c r="C33" s="21"/>
      <c r="F33" s="21"/>
      <c r="G33" s="10"/>
      <c r="H33" s="10"/>
    </row>
    <row r="62" spans="1:6" x14ac:dyDescent="0.2">
      <c r="A62" s="15" t="s">
        <v>59</v>
      </c>
      <c r="B62" s="15"/>
    </row>
    <row r="63" spans="1:6" ht="12" thickBot="1" x14ac:dyDescent="0.25"/>
    <row r="64" spans="1:6" ht="34.5" thickBot="1" x14ac:dyDescent="0.25">
      <c r="A64" s="26"/>
      <c r="B64" s="27"/>
      <c r="C64" s="27"/>
      <c r="D64" s="27"/>
      <c r="E64" s="28" t="s">
        <v>60</v>
      </c>
      <c r="F64" s="29" t="s">
        <v>61</v>
      </c>
    </row>
    <row r="66" spans="1:14" x14ac:dyDescent="0.2">
      <c r="A66" s="4" t="s">
        <v>62</v>
      </c>
      <c r="E66" s="22">
        <v>10.661897180893231</v>
      </c>
      <c r="F66" s="22">
        <v>67.747446333524465</v>
      </c>
      <c r="N66" s="22"/>
    </row>
    <row r="67" spans="1:14" x14ac:dyDescent="0.2">
      <c r="A67" s="4" t="s">
        <v>63</v>
      </c>
      <c r="E67" s="22">
        <v>11.056296966004311</v>
      </c>
      <c r="F67" s="22">
        <v>87.266771023328772</v>
      </c>
      <c r="N67" s="22"/>
    </row>
    <row r="68" spans="1:14" x14ac:dyDescent="0.2">
      <c r="A68" s="4" t="s">
        <v>64</v>
      </c>
      <c r="E68" s="22">
        <v>20.448515104463532</v>
      </c>
      <c r="F68" s="22">
        <v>100.82080954597853</v>
      </c>
      <c r="N68" s="22"/>
    </row>
    <row r="69" spans="1:14" x14ac:dyDescent="0.2">
      <c r="A69" s="4" t="s">
        <v>65</v>
      </c>
      <c r="E69" s="22">
        <v>6.3097414126325857</v>
      </c>
      <c r="F69" s="22">
        <v>88.868430865439578</v>
      </c>
      <c r="N69" s="22"/>
    </row>
    <row r="70" spans="1:14" x14ac:dyDescent="0.2">
      <c r="A70" s="4" t="s">
        <v>66</v>
      </c>
      <c r="E70" s="22">
        <v>54.06894784057414</v>
      </c>
      <c r="F70" s="22">
        <v>86.556308579858651</v>
      </c>
      <c r="N70" s="22"/>
    </row>
    <row r="71" spans="1:14" x14ac:dyDescent="0.2">
      <c r="A71" s="4" t="s">
        <v>67</v>
      </c>
      <c r="E71" s="22">
        <v>98.301786661949407</v>
      </c>
      <c r="F71" s="22">
        <v>108.71104760796069</v>
      </c>
      <c r="N71" s="22"/>
    </row>
    <row r="73" spans="1:14" x14ac:dyDescent="0.2">
      <c r="A73" s="4" t="s">
        <v>68</v>
      </c>
    </row>
    <row r="74" spans="1:14" x14ac:dyDescent="0.2">
      <c r="A74" s="4" t="s">
        <v>69</v>
      </c>
    </row>
    <row r="76" spans="1:14" x14ac:dyDescent="0.2">
      <c r="A76" s="4" t="s">
        <v>70</v>
      </c>
    </row>
  </sheetData>
  <mergeCells count="4">
    <mergeCell ref="A5:A6"/>
    <mergeCell ref="B5:B6"/>
    <mergeCell ref="C5:E5"/>
    <mergeCell ref="F5:H5"/>
  </mergeCells>
  <hyperlinks>
    <hyperlink ref="G2" location="Port01!A1" display="Índice" xr:uid="{61B6D104-C58C-4240-8F05-8BE2303EBC0F}"/>
  </hyperlinks>
  <pageMargins left="0.98425196850393704" right="0.75" top="0.59055118110236227" bottom="1" header="0" footer="0"/>
  <pageSetup paperSize="9" scale="85" orientation="portrait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8C7DB-BE6A-4234-ADD5-7C9990C187AE}">
  <sheetPr>
    <pageSetUpPr autoPageBreaks="0" fitToPage="1"/>
  </sheetPr>
  <dimension ref="A1:N76"/>
  <sheetViews>
    <sheetView showGridLines="0" workbookViewId="0"/>
  </sheetViews>
  <sheetFormatPr baseColWidth="10" defaultRowHeight="11.25" x14ac:dyDescent="0.2"/>
  <cols>
    <col min="1" max="2" width="11.42578125" style="4"/>
    <col min="3" max="3" width="12" style="4" customWidth="1"/>
    <col min="4" max="5" width="10.42578125" style="4" customWidth="1"/>
    <col min="6" max="6" width="12" style="4" customWidth="1"/>
    <col min="7" max="8" width="10.42578125" style="4" customWidth="1"/>
    <col min="9" max="13" width="0.42578125" style="4" customWidth="1"/>
    <col min="14" max="14" width="9.7109375" style="4" customWidth="1"/>
    <col min="15" max="16384" width="11.42578125" style="4"/>
  </cols>
  <sheetData>
    <row r="1" spans="1:13" ht="12" thickBot="1" x14ac:dyDescent="0.25">
      <c r="A1" s="15" t="s">
        <v>26</v>
      </c>
      <c r="B1" s="15"/>
      <c r="E1" s="15" t="s">
        <v>71</v>
      </c>
      <c r="F1" s="15" t="s">
        <v>74</v>
      </c>
      <c r="I1" s="16" t="str">
        <f>F1&amp;" "&amp;MM!$I$1</f>
        <v>03. RETIRO 01.01.22</v>
      </c>
    </row>
    <row r="2" spans="1:13" ht="12" thickBot="1" x14ac:dyDescent="0.25">
      <c r="A2" s="15" t="s">
        <v>28</v>
      </c>
      <c r="B2" s="15"/>
      <c r="G2" s="17" t="s">
        <v>29</v>
      </c>
    </row>
    <row r="3" spans="1:13" x14ac:dyDescent="0.2">
      <c r="A3" s="15" t="s">
        <v>30</v>
      </c>
      <c r="B3" s="15"/>
      <c r="I3" s="3" t="s">
        <v>0</v>
      </c>
    </row>
    <row r="4" spans="1:13" ht="12" thickBot="1" x14ac:dyDescent="0.25">
      <c r="A4" s="15"/>
      <c r="B4" s="15"/>
    </row>
    <row r="5" spans="1:13" ht="12" thickBot="1" x14ac:dyDescent="0.25">
      <c r="A5" s="37" t="s">
        <v>31</v>
      </c>
      <c r="B5" s="39" t="s">
        <v>32</v>
      </c>
      <c r="C5" s="41" t="s">
        <v>33</v>
      </c>
      <c r="D5" s="41"/>
      <c r="E5" s="41"/>
      <c r="F5" s="41" t="s">
        <v>34</v>
      </c>
      <c r="G5" s="41"/>
      <c r="H5" s="41"/>
    </row>
    <row r="6" spans="1:13" ht="18" customHeight="1" thickBot="1" x14ac:dyDescent="0.25">
      <c r="A6" s="38"/>
      <c r="B6" s="40"/>
      <c r="C6" s="18" t="s">
        <v>35</v>
      </c>
      <c r="D6" s="18" t="s">
        <v>36</v>
      </c>
      <c r="E6" s="18" t="s">
        <v>37</v>
      </c>
      <c r="F6" s="18" t="s">
        <v>35</v>
      </c>
      <c r="G6" s="18" t="s">
        <v>36</v>
      </c>
      <c r="H6" s="18" t="s">
        <v>37</v>
      </c>
      <c r="I6" s="16" t="s">
        <v>94</v>
      </c>
      <c r="J6" s="16" t="s">
        <v>96</v>
      </c>
      <c r="K6" s="16"/>
      <c r="L6" s="16" t="s">
        <v>95</v>
      </c>
      <c r="M6" s="16" t="s">
        <v>97</v>
      </c>
    </row>
    <row r="7" spans="1:13" x14ac:dyDescent="0.2">
      <c r="I7" s="16"/>
      <c r="J7" s="16"/>
      <c r="K7" s="16"/>
      <c r="L7" s="16"/>
      <c r="M7" s="16"/>
    </row>
    <row r="8" spans="1:13" x14ac:dyDescent="0.2">
      <c r="A8" s="19" t="s">
        <v>1</v>
      </c>
      <c r="B8" s="20">
        <v>117671</v>
      </c>
      <c r="C8" s="21">
        <v>107291</v>
      </c>
      <c r="D8" s="21">
        <v>49019</v>
      </c>
      <c r="E8" s="21">
        <v>58272</v>
      </c>
      <c r="F8" s="21">
        <v>10380</v>
      </c>
      <c r="G8" s="21">
        <v>4426</v>
      </c>
      <c r="H8" s="21">
        <v>5954</v>
      </c>
      <c r="I8" s="16"/>
      <c r="J8" s="16"/>
      <c r="K8" s="16"/>
      <c r="L8" s="16"/>
      <c r="M8" s="16"/>
    </row>
    <row r="9" spans="1:13" x14ac:dyDescent="0.2">
      <c r="A9" s="23"/>
      <c r="B9" s="23"/>
      <c r="C9" s="24"/>
      <c r="F9" s="24"/>
      <c r="G9" s="10"/>
      <c r="H9" s="10"/>
      <c r="I9" s="16"/>
      <c r="J9" s="16"/>
      <c r="K9" s="16"/>
      <c r="L9" s="16"/>
      <c r="M9" s="16"/>
    </row>
    <row r="10" spans="1:13" x14ac:dyDescent="0.2">
      <c r="A10" s="25" t="s">
        <v>38</v>
      </c>
      <c r="B10" s="20">
        <v>4164</v>
      </c>
      <c r="C10" s="21">
        <v>3776</v>
      </c>
      <c r="D10" s="10">
        <v>1958</v>
      </c>
      <c r="E10" s="10">
        <v>1818</v>
      </c>
      <c r="F10" s="21">
        <v>388</v>
      </c>
      <c r="G10" s="10">
        <v>202</v>
      </c>
      <c r="H10" s="10">
        <v>186</v>
      </c>
      <c r="I10" s="33">
        <f>-D10/$B$8*100</f>
        <v>-1.6639613838583849</v>
      </c>
      <c r="J10" s="33">
        <f>E10/$B$8*100</f>
        <v>1.5449855954313296</v>
      </c>
      <c r="K10" s="16"/>
      <c r="L10" s="33">
        <f>-G10/$B$8*100</f>
        <v>-0.17166506615903665</v>
      </c>
      <c r="M10" s="33">
        <f>H10/$B$8*100</f>
        <v>0.15806783319594464</v>
      </c>
    </row>
    <row r="11" spans="1:13" x14ac:dyDescent="0.2">
      <c r="A11" s="25" t="s">
        <v>39</v>
      </c>
      <c r="B11" s="20">
        <v>4529</v>
      </c>
      <c r="C11" s="21">
        <v>4264</v>
      </c>
      <c r="D11" s="10">
        <v>2139</v>
      </c>
      <c r="E11" s="10">
        <v>2125</v>
      </c>
      <c r="F11" s="21">
        <v>265</v>
      </c>
      <c r="G11" s="10">
        <v>140</v>
      </c>
      <c r="H11" s="10">
        <v>125</v>
      </c>
      <c r="I11" s="33">
        <f t="shared" ref="I11:I30" si="0">-D11/$B$8*100</f>
        <v>-1.8177800817533631</v>
      </c>
      <c r="J11" s="33">
        <f t="shared" ref="J11:J30" si="1">E11/$B$8*100</f>
        <v>1.8058825029106575</v>
      </c>
      <c r="K11" s="16"/>
      <c r="L11" s="33">
        <f t="shared" ref="L11:L30" si="2">-G11/$B$8*100</f>
        <v>-0.1189757884270551</v>
      </c>
      <c r="M11" s="33">
        <f t="shared" ref="M11:M30" si="3">H11/$B$8*100</f>
        <v>0.10622838252415633</v>
      </c>
    </row>
    <row r="12" spans="1:13" x14ac:dyDescent="0.2">
      <c r="A12" s="25" t="s">
        <v>40</v>
      </c>
      <c r="B12" s="20">
        <v>4540</v>
      </c>
      <c r="C12" s="21">
        <v>4266</v>
      </c>
      <c r="D12" s="10">
        <v>2159</v>
      </c>
      <c r="E12" s="10">
        <v>2107</v>
      </c>
      <c r="F12" s="21">
        <v>274</v>
      </c>
      <c r="G12" s="10">
        <v>130</v>
      </c>
      <c r="H12" s="10">
        <v>144</v>
      </c>
      <c r="I12" s="33">
        <f t="shared" si="0"/>
        <v>-1.8347766229572282</v>
      </c>
      <c r="J12" s="33">
        <f t="shared" si="1"/>
        <v>1.7905856158271793</v>
      </c>
      <c r="K12" s="16"/>
      <c r="L12" s="33">
        <f t="shared" si="2"/>
        <v>-0.11047751782512259</v>
      </c>
      <c r="M12" s="33">
        <f t="shared" si="3"/>
        <v>0.1223750966678281</v>
      </c>
    </row>
    <row r="13" spans="1:13" x14ac:dyDescent="0.2">
      <c r="A13" s="25" t="s">
        <v>41</v>
      </c>
      <c r="B13" s="20">
        <v>4575</v>
      </c>
      <c r="C13" s="21">
        <v>4308</v>
      </c>
      <c r="D13" s="10">
        <v>2179</v>
      </c>
      <c r="E13" s="10">
        <v>2129</v>
      </c>
      <c r="F13" s="21">
        <v>267</v>
      </c>
      <c r="G13" s="10">
        <v>126</v>
      </c>
      <c r="H13" s="10">
        <v>141</v>
      </c>
      <c r="I13" s="33">
        <f t="shared" si="0"/>
        <v>-1.8517731641610933</v>
      </c>
      <c r="J13" s="33">
        <f t="shared" si="1"/>
        <v>1.8092818111514308</v>
      </c>
      <c r="K13" s="16"/>
      <c r="L13" s="33">
        <f t="shared" si="2"/>
        <v>-0.10707820958434959</v>
      </c>
      <c r="M13" s="33">
        <f t="shared" si="3"/>
        <v>0.11982561548724835</v>
      </c>
    </row>
    <row r="14" spans="1:13" x14ac:dyDescent="0.2">
      <c r="A14" s="25" t="s">
        <v>42</v>
      </c>
      <c r="B14" s="20">
        <v>5165</v>
      </c>
      <c r="C14" s="21">
        <v>4463</v>
      </c>
      <c r="D14" s="10">
        <v>2262</v>
      </c>
      <c r="E14" s="10">
        <v>2201</v>
      </c>
      <c r="F14" s="21">
        <v>702</v>
      </c>
      <c r="G14" s="10">
        <v>309</v>
      </c>
      <c r="H14" s="10">
        <v>393</v>
      </c>
      <c r="I14" s="33">
        <f t="shared" si="0"/>
        <v>-1.9223088101571331</v>
      </c>
      <c r="J14" s="33">
        <f t="shared" si="1"/>
        <v>1.8704693594853445</v>
      </c>
      <c r="K14" s="16"/>
      <c r="L14" s="33">
        <f t="shared" si="2"/>
        <v>-0.26259656159971445</v>
      </c>
      <c r="M14" s="33">
        <f t="shared" si="3"/>
        <v>0.3339820346559475</v>
      </c>
    </row>
    <row r="15" spans="1:13" x14ac:dyDescent="0.2">
      <c r="A15" s="25" t="s">
        <v>43</v>
      </c>
      <c r="B15" s="20">
        <v>7048</v>
      </c>
      <c r="C15" s="21">
        <v>5597</v>
      </c>
      <c r="D15" s="10">
        <v>2763</v>
      </c>
      <c r="E15" s="10">
        <v>2834</v>
      </c>
      <c r="F15" s="21">
        <v>1451</v>
      </c>
      <c r="G15" s="10">
        <v>571</v>
      </c>
      <c r="H15" s="10">
        <v>880</v>
      </c>
      <c r="I15" s="33">
        <f t="shared" si="0"/>
        <v>-2.3480721673139517</v>
      </c>
      <c r="J15" s="33">
        <f t="shared" si="1"/>
        <v>2.4084098885876726</v>
      </c>
      <c r="K15" s="16"/>
      <c r="L15" s="33">
        <f t="shared" si="2"/>
        <v>-0.48525125137034614</v>
      </c>
      <c r="M15" s="33">
        <f t="shared" si="3"/>
        <v>0.74784781297006053</v>
      </c>
    </row>
    <row r="16" spans="1:13" x14ac:dyDescent="0.2">
      <c r="A16" s="25" t="s">
        <v>44</v>
      </c>
      <c r="B16" s="20">
        <v>7484</v>
      </c>
      <c r="C16" s="21">
        <v>5827</v>
      </c>
      <c r="D16" s="10">
        <v>2911</v>
      </c>
      <c r="E16" s="10">
        <v>2916</v>
      </c>
      <c r="F16" s="21">
        <v>1657</v>
      </c>
      <c r="G16" s="10">
        <v>672</v>
      </c>
      <c r="H16" s="10">
        <v>985</v>
      </c>
      <c r="I16" s="33">
        <f t="shared" si="0"/>
        <v>-2.4738465722225529</v>
      </c>
      <c r="J16" s="33">
        <f t="shared" si="1"/>
        <v>2.478095707523519</v>
      </c>
      <c r="K16" s="16"/>
      <c r="L16" s="33">
        <f t="shared" si="2"/>
        <v>-0.57108378444986441</v>
      </c>
      <c r="M16" s="33">
        <f t="shared" si="3"/>
        <v>0.83707965429035192</v>
      </c>
    </row>
    <row r="17" spans="1:13" x14ac:dyDescent="0.2">
      <c r="A17" s="25" t="s">
        <v>45</v>
      </c>
      <c r="B17" s="20">
        <v>7692</v>
      </c>
      <c r="C17" s="21">
        <v>6402</v>
      </c>
      <c r="D17" s="10">
        <v>3152</v>
      </c>
      <c r="E17" s="10">
        <v>3250</v>
      </c>
      <c r="F17" s="21">
        <v>1290</v>
      </c>
      <c r="G17" s="10">
        <v>546</v>
      </c>
      <c r="H17" s="10">
        <v>744</v>
      </c>
      <c r="I17" s="33">
        <f t="shared" si="0"/>
        <v>-2.6786548937291261</v>
      </c>
      <c r="J17" s="33">
        <f t="shared" si="1"/>
        <v>2.7619379456280648</v>
      </c>
      <c r="K17" s="16"/>
      <c r="L17" s="33">
        <f t="shared" si="2"/>
        <v>-0.46400557486551486</v>
      </c>
      <c r="M17" s="33">
        <f t="shared" si="3"/>
        <v>0.63227133278377856</v>
      </c>
    </row>
    <row r="18" spans="1:13" x14ac:dyDescent="0.2">
      <c r="A18" s="25" t="s">
        <v>46</v>
      </c>
      <c r="B18" s="20">
        <v>8198</v>
      </c>
      <c r="C18" s="21">
        <v>7167</v>
      </c>
      <c r="D18" s="10">
        <v>3551</v>
      </c>
      <c r="E18" s="10">
        <v>3616</v>
      </c>
      <c r="F18" s="21">
        <v>1031</v>
      </c>
      <c r="G18" s="10">
        <v>452</v>
      </c>
      <c r="H18" s="10">
        <v>579</v>
      </c>
      <c r="I18" s="33">
        <f t="shared" si="0"/>
        <v>-3.0177358907462333</v>
      </c>
      <c r="J18" s="33">
        <f t="shared" si="1"/>
        <v>3.0729746496587942</v>
      </c>
      <c r="K18" s="16"/>
      <c r="L18" s="33">
        <f t="shared" si="2"/>
        <v>-0.38412183120734927</v>
      </c>
      <c r="M18" s="33">
        <f t="shared" si="3"/>
        <v>0.49204986785189214</v>
      </c>
    </row>
    <row r="19" spans="1:13" x14ac:dyDescent="0.2">
      <c r="A19" s="25" t="s">
        <v>47</v>
      </c>
      <c r="B19" s="20">
        <v>8641</v>
      </c>
      <c r="C19" s="21">
        <v>7825</v>
      </c>
      <c r="D19" s="10">
        <v>3818</v>
      </c>
      <c r="E19" s="10">
        <v>4007</v>
      </c>
      <c r="F19" s="21">
        <v>816</v>
      </c>
      <c r="G19" s="10">
        <v>347</v>
      </c>
      <c r="H19" s="10">
        <v>469</v>
      </c>
      <c r="I19" s="33">
        <f t="shared" si="0"/>
        <v>-3.2446397158178311</v>
      </c>
      <c r="J19" s="33">
        <f t="shared" si="1"/>
        <v>3.4052570301943557</v>
      </c>
      <c r="K19" s="16"/>
      <c r="L19" s="33">
        <f t="shared" si="2"/>
        <v>-0.294889989887058</v>
      </c>
      <c r="M19" s="33">
        <f t="shared" si="3"/>
        <v>0.39856889123063455</v>
      </c>
    </row>
    <row r="20" spans="1:13" x14ac:dyDescent="0.2">
      <c r="A20" s="25" t="s">
        <v>48</v>
      </c>
      <c r="B20" s="20">
        <v>8058</v>
      </c>
      <c r="C20" s="21">
        <v>7410</v>
      </c>
      <c r="D20" s="10">
        <v>3511</v>
      </c>
      <c r="E20" s="10">
        <v>3899</v>
      </c>
      <c r="F20" s="21">
        <v>648</v>
      </c>
      <c r="G20" s="10">
        <v>285</v>
      </c>
      <c r="H20" s="10">
        <v>363</v>
      </c>
      <c r="I20" s="33">
        <f t="shared" si="0"/>
        <v>-2.9837428083385031</v>
      </c>
      <c r="J20" s="33">
        <f t="shared" si="1"/>
        <v>3.3134757076934842</v>
      </c>
      <c r="K20" s="16"/>
      <c r="L20" s="33">
        <f t="shared" si="2"/>
        <v>-0.24220071215507646</v>
      </c>
      <c r="M20" s="33">
        <f t="shared" si="3"/>
        <v>0.30848722285015001</v>
      </c>
    </row>
    <row r="21" spans="1:13" x14ac:dyDescent="0.2">
      <c r="A21" s="25" t="s">
        <v>49</v>
      </c>
      <c r="B21" s="20">
        <v>8287</v>
      </c>
      <c r="C21" s="21">
        <v>7776</v>
      </c>
      <c r="D21" s="10">
        <v>3534</v>
      </c>
      <c r="E21" s="10">
        <v>4242</v>
      </c>
      <c r="F21" s="21">
        <v>511</v>
      </c>
      <c r="G21" s="10">
        <v>218</v>
      </c>
      <c r="H21" s="10">
        <v>293</v>
      </c>
      <c r="I21" s="33">
        <f t="shared" si="0"/>
        <v>-3.0032888307229477</v>
      </c>
      <c r="J21" s="33">
        <f t="shared" si="1"/>
        <v>3.604966389339769</v>
      </c>
      <c r="K21" s="16"/>
      <c r="L21" s="33">
        <f t="shared" si="2"/>
        <v>-0.18526229912212863</v>
      </c>
      <c r="M21" s="33">
        <f t="shared" si="3"/>
        <v>0.24899932863662244</v>
      </c>
    </row>
    <row r="22" spans="1:13" x14ac:dyDescent="0.2">
      <c r="A22" s="25" t="s">
        <v>50</v>
      </c>
      <c r="B22" s="20">
        <v>8022</v>
      </c>
      <c r="C22" s="21">
        <v>7616</v>
      </c>
      <c r="D22" s="10">
        <v>3310</v>
      </c>
      <c r="E22" s="10">
        <v>4306</v>
      </c>
      <c r="F22" s="21">
        <v>406</v>
      </c>
      <c r="G22" s="10">
        <v>151</v>
      </c>
      <c r="H22" s="10">
        <v>255</v>
      </c>
      <c r="I22" s="33">
        <f t="shared" si="0"/>
        <v>-2.8129275692396596</v>
      </c>
      <c r="J22" s="33">
        <f t="shared" si="1"/>
        <v>3.6593553211921379</v>
      </c>
      <c r="K22" s="16"/>
      <c r="L22" s="33">
        <f t="shared" si="2"/>
        <v>-0.12832388608918086</v>
      </c>
      <c r="M22" s="33">
        <f t="shared" si="3"/>
        <v>0.21670590034927892</v>
      </c>
    </row>
    <row r="23" spans="1:13" x14ac:dyDescent="0.2">
      <c r="A23" s="25" t="s">
        <v>51</v>
      </c>
      <c r="B23" s="20">
        <v>7581</v>
      </c>
      <c r="C23" s="21">
        <v>7351</v>
      </c>
      <c r="D23" s="10">
        <v>3017</v>
      </c>
      <c r="E23" s="10">
        <v>4334</v>
      </c>
      <c r="F23" s="21">
        <v>230</v>
      </c>
      <c r="G23" s="10">
        <v>83</v>
      </c>
      <c r="H23" s="10">
        <v>147</v>
      </c>
      <c r="I23" s="33">
        <f t="shared" si="0"/>
        <v>-2.5639282406030373</v>
      </c>
      <c r="J23" s="33">
        <f t="shared" si="1"/>
        <v>3.6831504788775482</v>
      </c>
      <c r="K23" s="16"/>
      <c r="L23" s="33">
        <f t="shared" si="2"/>
        <v>-7.0535645996039814E-2</v>
      </c>
      <c r="M23" s="33">
        <f t="shared" si="3"/>
        <v>0.12492457784840785</v>
      </c>
    </row>
    <row r="24" spans="1:13" x14ac:dyDescent="0.2">
      <c r="A24" s="25" t="s">
        <v>52</v>
      </c>
      <c r="B24" s="20">
        <v>7174</v>
      </c>
      <c r="C24" s="21">
        <v>7001</v>
      </c>
      <c r="D24" s="10">
        <v>2898</v>
      </c>
      <c r="E24" s="10">
        <v>4103</v>
      </c>
      <c r="F24" s="21">
        <v>173</v>
      </c>
      <c r="G24" s="10">
        <v>76</v>
      </c>
      <c r="H24" s="10">
        <v>97</v>
      </c>
      <c r="I24" s="33">
        <f t="shared" si="0"/>
        <v>-2.4627988204400402</v>
      </c>
      <c r="J24" s="33">
        <f t="shared" si="1"/>
        <v>3.4868404279729073</v>
      </c>
      <c r="K24" s="16"/>
      <c r="L24" s="33">
        <f t="shared" si="2"/>
        <v>-6.458685657468706E-2</v>
      </c>
      <c r="M24" s="33">
        <f t="shared" si="3"/>
        <v>8.2433224838745323E-2</v>
      </c>
    </row>
    <row r="25" spans="1:13" x14ac:dyDescent="0.2">
      <c r="A25" s="23" t="s">
        <v>53</v>
      </c>
      <c r="B25" s="20">
        <v>6179</v>
      </c>
      <c r="C25" s="21">
        <v>6047</v>
      </c>
      <c r="D25" s="10">
        <v>2477</v>
      </c>
      <c r="E25" s="10">
        <v>3570</v>
      </c>
      <c r="F25" s="21">
        <v>132</v>
      </c>
      <c r="G25" s="10">
        <v>58</v>
      </c>
      <c r="H25" s="10">
        <v>74</v>
      </c>
      <c r="I25" s="33">
        <f t="shared" si="0"/>
        <v>-2.1050216280986822</v>
      </c>
      <c r="J25" s="33">
        <f t="shared" si="1"/>
        <v>3.033882604889905</v>
      </c>
      <c r="K25" s="16"/>
      <c r="L25" s="33">
        <f t="shared" si="2"/>
        <v>-4.9289969491208542E-2</v>
      </c>
      <c r="M25" s="33">
        <f t="shared" si="3"/>
        <v>6.2887202454300545E-2</v>
      </c>
    </row>
    <row r="26" spans="1:13" x14ac:dyDescent="0.2">
      <c r="A26" s="23" t="s">
        <v>54</v>
      </c>
      <c r="B26" s="20">
        <v>4332</v>
      </c>
      <c r="C26" s="21">
        <v>4250</v>
      </c>
      <c r="D26" s="10">
        <v>1614</v>
      </c>
      <c r="E26" s="10">
        <v>2636</v>
      </c>
      <c r="F26" s="21">
        <v>82</v>
      </c>
      <c r="G26" s="10">
        <v>39</v>
      </c>
      <c r="H26" s="10">
        <v>43</v>
      </c>
      <c r="I26" s="33">
        <f t="shared" si="0"/>
        <v>-1.3716208751519066</v>
      </c>
      <c r="J26" s="33">
        <f t="shared" si="1"/>
        <v>2.240144130669409</v>
      </c>
      <c r="K26" s="16"/>
      <c r="L26" s="33">
        <f t="shared" si="2"/>
        <v>-3.3143255347536774E-2</v>
      </c>
      <c r="M26" s="33">
        <f t="shared" si="3"/>
        <v>3.6542563588309783E-2</v>
      </c>
    </row>
    <row r="27" spans="1:13" x14ac:dyDescent="0.2">
      <c r="A27" s="23" t="s">
        <v>55</v>
      </c>
      <c r="B27" s="20">
        <v>3455</v>
      </c>
      <c r="C27" s="21">
        <v>3425</v>
      </c>
      <c r="D27" s="10">
        <v>1148</v>
      </c>
      <c r="E27" s="10">
        <v>2277</v>
      </c>
      <c r="F27" s="21">
        <v>30</v>
      </c>
      <c r="G27" s="10">
        <v>14</v>
      </c>
      <c r="H27" s="10">
        <v>16</v>
      </c>
      <c r="I27" s="33">
        <f t="shared" si="0"/>
        <v>-0.97560146510185175</v>
      </c>
      <c r="J27" s="33">
        <f t="shared" si="1"/>
        <v>1.935056216060032</v>
      </c>
      <c r="K27" s="16"/>
      <c r="L27" s="33">
        <f t="shared" si="2"/>
        <v>-1.1897578842705508E-2</v>
      </c>
      <c r="M27" s="33">
        <f t="shared" si="3"/>
        <v>1.359723296309201E-2</v>
      </c>
    </row>
    <row r="28" spans="1:13" x14ac:dyDescent="0.2">
      <c r="A28" s="23" t="s">
        <v>56</v>
      </c>
      <c r="B28" s="20">
        <v>1870</v>
      </c>
      <c r="C28" s="21">
        <v>1850</v>
      </c>
      <c r="D28" s="10">
        <v>483</v>
      </c>
      <c r="E28" s="10">
        <v>1367</v>
      </c>
      <c r="F28" s="21">
        <v>20</v>
      </c>
      <c r="G28" s="10">
        <v>5</v>
      </c>
      <c r="H28" s="10">
        <v>15</v>
      </c>
      <c r="I28" s="33">
        <f t="shared" si="0"/>
        <v>-0.41046647007334008</v>
      </c>
      <c r="J28" s="33">
        <f t="shared" si="1"/>
        <v>1.1617135912841736</v>
      </c>
      <c r="K28" s="16"/>
      <c r="L28" s="33">
        <f t="shared" si="2"/>
        <v>-4.249135300966253E-3</v>
      </c>
      <c r="M28" s="33">
        <f t="shared" si="3"/>
        <v>1.2747405902898759E-2</v>
      </c>
    </row>
    <row r="29" spans="1:13" x14ac:dyDescent="0.2">
      <c r="A29" s="23" t="s">
        <v>57</v>
      </c>
      <c r="B29" s="20">
        <v>579</v>
      </c>
      <c r="C29" s="21">
        <v>574</v>
      </c>
      <c r="D29" s="10">
        <v>122</v>
      </c>
      <c r="E29" s="10">
        <v>452</v>
      </c>
      <c r="F29" s="21">
        <v>5</v>
      </c>
      <c r="G29" s="10">
        <v>2</v>
      </c>
      <c r="H29" s="10">
        <v>3</v>
      </c>
      <c r="I29" s="33">
        <f t="shared" si="0"/>
        <v>-0.10367890134357657</v>
      </c>
      <c r="J29" s="33">
        <f t="shared" si="1"/>
        <v>0.38412183120734927</v>
      </c>
      <c r="K29" s="16"/>
      <c r="L29" s="33">
        <f t="shared" si="2"/>
        <v>-1.6996541203865012E-3</v>
      </c>
      <c r="M29" s="33">
        <f t="shared" si="3"/>
        <v>2.5494811805797518E-3</v>
      </c>
    </row>
    <row r="30" spans="1:13" x14ac:dyDescent="0.2">
      <c r="A30" s="23" t="s">
        <v>24</v>
      </c>
      <c r="B30" s="20">
        <v>98</v>
      </c>
      <c r="C30" s="21">
        <v>96</v>
      </c>
      <c r="D30" s="4">
        <v>13</v>
      </c>
      <c r="E30" s="4">
        <v>83</v>
      </c>
      <c r="F30" s="21">
        <v>2</v>
      </c>
      <c r="G30" s="10">
        <v>0</v>
      </c>
      <c r="H30" s="10">
        <v>2</v>
      </c>
      <c r="I30" s="33">
        <f t="shared" si="0"/>
        <v>-1.104775178251226E-2</v>
      </c>
      <c r="J30" s="33">
        <f t="shared" si="1"/>
        <v>7.0535645996039814E-2</v>
      </c>
      <c r="K30" s="16"/>
      <c r="L30" s="33">
        <f t="shared" si="2"/>
        <v>0</v>
      </c>
      <c r="M30" s="33">
        <f t="shared" si="3"/>
        <v>1.6996541203865012E-3</v>
      </c>
    </row>
    <row r="31" spans="1:13" x14ac:dyDescent="0.2">
      <c r="A31" s="23"/>
      <c r="B31" s="20"/>
      <c r="C31" s="21"/>
      <c r="F31" s="21"/>
      <c r="G31" s="10"/>
      <c r="H31" s="10"/>
    </row>
    <row r="32" spans="1:13" x14ac:dyDescent="0.2">
      <c r="A32" s="4" t="s">
        <v>58</v>
      </c>
      <c r="B32" s="20"/>
      <c r="C32" s="21"/>
      <c r="F32" s="21"/>
      <c r="G32" s="10"/>
      <c r="H32" s="10"/>
    </row>
    <row r="33" spans="1:8" x14ac:dyDescent="0.2">
      <c r="A33" s="23"/>
      <c r="B33" s="20"/>
      <c r="C33" s="21"/>
      <c r="F33" s="21"/>
      <c r="G33" s="10"/>
      <c r="H33" s="10"/>
    </row>
    <row r="62" spans="1:6" x14ac:dyDescent="0.2">
      <c r="A62" s="15" t="s">
        <v>59</v>
      </c>
      <c r="B62" s="15"/>
    </row>
    <row r="63" spans="1:6" ht="12" thickBot="1" x14ac:dyDescent="0.25"/>
    <row r="64" spans="1:6" ht="34.5" thickBot="1" x14ac:dyDescent="0.25">
      <c r="A64" s="26"/>
      <c r="B64" s="27"/>
      <c r="C64" s="27"/>
      <c r="D64" s="27"/>
      <c r="E64" s="28" t="s">
        <v>60</v>
      </c>
      <c r="F64" s="29" t="s">
        <v>61</v>
      </c>
    </row>
    <row r="66" spans="1:14" x14ac:dyDescent="0.2">
      <c r="A66" s="4" t="s">
        <v>62</v>
      </c>
      <c r="E66" s="22">
        <v>8.8212048848059421</v>
      </c>
      <c r="F66" s="22">
        <v>56.051385076323491</v>
      </c>
      <c r="N66" s="22"/>
    </row>
    <row r="67" spans="1:14" x14ac:dyDescent="0.2">
      <c r="A67" s="4" t="s">
        <v>63</v>
      </c>
      <c r="E67" s="22">
        <v>11.245761487537287</v>
      </c>
      <c r="F67" s="22">
        <v>88.762204536782775</v>
      </c>
      <c r="N67" s="22"/>
    </row>
    <row r="68" spans="1:14" x14ac:dyDescent="0.2">
      <c r="A68" s="4" t="s">
        <v>64</v>
      </c>
      <c r="E68" s="22">
        <v>26.572392518122562</v>
      </c>
      <c r="F68" s="22">
        <v>131.01440919129786</v>
      </c>
      <c r="N68" s="22"/>
    </row>
    <row r="69" spans="1:14" x14ac:dyDescent="0.2">
      <c r="A69" s="4" t="s">
        <v>65</v>
      </c>
      <c r="E69" s="22">
        <v>8.7821128400370529</v>
      </c>
      <c r="F69" s="22">
        <v>123.69010657311503</v>
      </c>
      <c r="N69" s="22"/>
    </row>
    <row r="70" spans="1:14" x14ac:dyDescent="0.2">
      <c r="A70" s="4" t="s">
        <v>66</v>
      </c>
      <c r="E70" s="22">
        <v>42.321222975566073</v>
      </c>
      <c r="F70" s="22">
        <v>67.749955966430036</v>
      </c>
      <c r="N70" s="22"/>
    </row>
    <row r="71" spans="1:14" x14ac:dyDescent="0.2">
      <c r="A71" s="4" t="s">
        <v>67</v>
      </c>
      <c r="E71" s="22">
        <v>91.940825789357476</v>
      </c>
      <c r="F71" s="22">
        <v>101.6765191041122</v>
      </c>
      <c r="N71" s="22"/>
    </row>
    <row r="73" spans="1:14" x14ac:dyDescent="0.2">
      <c r="A73" s="4" t="s">
        <v>68</v>
      </c>
    </row>
    <row r="74" spans="1:14" x14ac:dyDescent="0.2">
      <c r="A74" s="4" t="s">
        <v>69</v>
      </c>
    </row>
    <row r="76" spans="1:14" x14ac:dyDescent="0.2">
      <c r="A76" s="4" t="s">
        <v>70</v>
      </c>
    </row>
  </sheetData>
  <mergeCells count="4">
    <mergeCell ref="A5:A6"/>
    <mergeCell ref="B5:B6"/>
    <mergeCell ref="C5:E5"/>
    <mergeCell ref="F5:H5"/>
  </mergeCells>
  <hyperlinks>
    <hyperlink ref="G2" location="Port01!A1" display="Índice" xr:uid="{9468206A-1832-44BD-A40A-833E7B11E674}"/>
  </hyperlinks>
  <pageMargins left="0.98425196850393704" right="0.75" top="0.59055118110236227" bottom="1" header="0" footer="0"/>
  <pageSetup paperSize="9" scale="85" orientation="portrait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49A66-00BA-4EA7-80F0-B08E5FBA24DC}">
  <sheetPr>
    <pageSetUpPr autoPageBreaks="0" fitToPage="1"/>
  </sheetPr>
  <dimension ref="A1:N76"/>
  <sheetViews>
    <sheetView showGridLines="0" workbookViewId="0"/>
  </sheetViews>
  <sheetFormatPr baseColWidth="10" defaultRowHeight="11.25" x14ac:dyDescent="0.2"/>
  <cols>
    <col min="1" max="2" width="11.42578125" style="4"/>
    <col min="3" max="3" width="12" style="4" customWidth="1"/>
    <col min="4" max="5" width="10.42578125" style="4" customWidth="1"/>
    <col min="6" max="6" width="12" style="4" customWidth="1"/>
    <col min="7" max="8" width="10.42578125" style="4" customWidth="1"/>
    <col min="9" max="13" width="0.42578125" style="4" customWidth="1"/>
    <col min="14" max="14" width="9.7109375" style="4" customWidth="1"/>
    <col min="15" max="16384" width="11.42578125" style="4"/>
  </cols>
  <sheetData>
    <row r="1" spans="1:13" ht="12" thickBot="1" x14ac:dyDescent="0.25">
      <c r="A1" s="15" t="s">
        <v>26</v>
      </c>
      <c r="B1" s="15"/>
      <c r="E1" s="15" t="s">
        <v>71</v>
      </c>
      <c r="F1" s="15" t="s">
        <v>75</v>
      </c>
      <c r="I1" s="16" t="str">
        <f>F1&amp;" "&amp;MM!$I$1</f>
        <v>04. SALAMANCA 01.01.22</v>
      </c>
    </row>
    <row r="2" spans="1:13" ht="12" thickBot="1" x14ac:dyDescent="0.25">
      <c r="A2" s="15" t="s">
        <v>28</v>
      </c>
      <c r="B2" s="15"/>
      <c r="G2" s="17" t="s">
        <v>29</v>
      </c>
    </row>
    <row r="3" spans="1:13" x14ac:dyDescent="0.2">
      <c r="A3" s="15" t="s">
        <v>30</v>
      </c>
      <c r="B3" s="15"/>
      <c r="I3" s="3" t="s">
        <v>0</v>
      </c>
    </row>
    <row r="4" spans="1:13" ht="12" thickBot="1" x14ac:dyDescent="0.25">
      <c r="A4" s="15"/>
      <c r="B4" s="15"/>
    </row>
    <row r="5" spans="1:13" ht="12" thickBot="1" x14ac:dyDescent="0.25">
      <c r="A5" s="37" t="s">
        <v>31</v>
      </c>
      <c r="B5" s="39" t="s">
        <v>32</v>
      </c>
      <c r="C5" s="41" t="s">
        <v>33</v>
      </c>
      <c r="D5" s="41"/>
      <c r="E5" s="41"/>
      <c r="F5" s="41" t="s">
        <v>34</v>
      </c>
      <c r="G5" s="41"/>
      <c r="H5" s="41"/>
    </row>
    <row r="6" spans="1:13" ht="18" customHeight="1" thickBot="1" x14ac:dyDescent="0.25">
      <c r="A6" s="38"/>
      <c r="B6" s="40"/>
      <c r="C6" s="18" t="s">
        <v>35</v>
      </c>
      <c r="D6" s="18" t="s">
        <v>36</v>
      </c>
      <c r="E6" s="18" t="s">
        <v>37</v>
      </c>
      <c r="F6" s="18" t="s">
        <v>35</v>
      </c>
      <c r="G6" s="18" t="s">
        <v>36</v>
      </c>
      <c r="H6" s="18" t="s">
        <v>37</v>
      </c>
      <c r="I6" s="16" t="s">
        <v>94</v>
      </c>
      <c r="J6" s="16" t="s">
        <v>96</v>
      </c>
      <c r="K6" s="16"/>
      <c r="L6" s="16" t="s">
        <v>95</v>
      </c>
      <c r="M6" s="16" t="s">
        <v>97</v>
      </c>
    </row>
    <row r="7" spans="1:13" x14ac:dyDescent="0.2">
      <c r="I7" s="16"/>
      <c r="J7" s="16"/>
      <c r="K7" s="16"/>
      <c r="L7" s="16"/>
      <c r="M7" s="16"/>
    </row>
    <row r="8" spans="1:13" x14ac:dyDescent="0.2">
      <c r="A8" s="19" t="s">
        <v>1</v>
      </c>
      <c r="B8" s="20">
        <v>145457</v>
      </c>
      <c r="C8" s="21">
        <v>122775</v>
      </c>
      <c r="D8" s="21">
        <v>54701</v>
      </c>
      <c r="E8" s="21">
        <v>68074</v>
      </c>
      <c r="F8" s="21">
        <v>22682</v>
      </c>
      <c r="G8" s="21">
        <v>9642</v>
      </c>
      <c r="H8" s="21">
        <v>13040</v>
      </c>
      <c r="I8" s="16"/>
      <c r="J8" s="16"/>
      <c r="K8" s="16"/>
      <c r="L8" s="16"/>
      <c r="M8" s="16"/>
    </row>
    <row r="9" spans="1:13" x14ac:dyDescent="0.2">
      <c r="A9" s="23"/>
      <c r="B9" s="23"/>
      <c r="C9" s="24"/>
      <c r="F9" s="24"/>
      <c r="G9" s="10"/>
      <c r="H9" s="10"/>
      <c r="I9" s="16"/>
      <c r="J9" s="16"/>
      <c r="K9" s="16"/>
      <c r="L9" s="16"/>
      <c r="M9" s="16"/>
    </row>
    <row r="10" spans="1:13" x14ac:dyDescent="0.2">
      <c r="A10" s="25" t="s">
        <v>38</v>
      </c>
      <c r="B10" s="20">
        <v>5161</v>
      </c>
      <c r="C10" s="21">
        <v>4493</v>
      </c>
      <c r="D10" s="10">
        <v>2258</v>
      </c>
      <c r="E10" s="10">
        <v>2235</v>
      </c>
      <c r="F10" s="21">
        <v>668</v>
      </c>
      <c r="G10" s="10">
        <v>328</v>
      </c>
      <c r="H10" s="10">
        <v>340</v>
      </c>
      <c r="I10" s="33">
        <f>-D10/$B$8*100</f>
        <v>-1.5523488041139306</v>
      </c>
      <c r="J10" s="33">
        <f>E10/$B$8*100</f>
        <v>1.5365365709453653</v>
      </c>
      <c r="K10" s="16"/>
      <c r="L10" s="33">
        <f>-G10/$B$8*100</f>
        <v>-0.22549619475171356</v>
      </c>
      <c r="M10" s="33">
        <f>H10/$B$8*100</f>
        <v>0.23374605553531286</v>
      </c>
    </row>
    <row r="11" spans="1:13" x14ac:dyDescent="0.2">
      <c r="A11" s="25" t="s">
        <v>39</v>
      </c>
      <c r="B11" s="20">
        <v>4909</v>
      </c>
      <c r="C11" s="21">
        <v>4439</v>
      </c>
      <c r="D11" s="10">
        <v>2202</v>
      </c>
      <c r="E11" s="10">
        <v>2237</v>
      </c>
      <c r="F11" s="21">
        <v>470</v>
      </c>
      <c r="G11" s="10">
        <v>222</v>
      </c>
      <c r="H11" s="10">
        <v>248</v>
      </c>
      <c r="I11" s="33">
        <f t="shared" ref="I11:I30" si="0">-D11/$B$8*100</f>
        <v>-1.5138494537904672</v>
      </c>
      <c r="J11" s="33">
        <f t="shared" ref="J11:J30" si="1">E11/$B$8*100</f>
        <v>1.5379115477426317</v>
      </c>
      <c r="K11" s="16"/>
      <c r="L11" s="33">
        <f t="shared" ref="L11:L30" si="2">-G11/$B$8*100</f>
        <v>-0.15262242449658661</v>
      </c>
      <c r="M11" s="33">
        <f t="shared" ref="M11:M30" si="3">H11/$B$8*100</f>
        <v>0.17049712286105173</v>
      </c>
    </row>
    <row r="12" spans="1:13" x14ac:dyDescent="0.2">
      <c r="A12" s="25" t="s">
        <v>40</v>
      </c>
      <c r="B12" s="20">
        <v>4806</v>
      </c>
      <c r="C12" s="21">
        <v>4385</v>
      </c>
      <c r="D12" s="10">
        <v>2235</v>
      </c>
      <c r="E12" s="10">
        <v>2150</v>
      </c>
      <c r="F12" s="21">
        <v>421</v>
      </c>
      <c r="G12" s="10">
        <v>217</v>
      </c>
      <c r="H12" s="10">
        <v>204</v>
      </c>
      <c r="I12" s="33">
        <f t="shared" si="0"/>
        <v>-1.5365365709453653</v>
      </c>
      <c r="J12" s="33">
        <f t="shared" si="1"/>
        <v>1.4781000570615372</v>
      </c>
      <c r="K12" s="16"/>
      <c r="L12" s="33">
        <f t="shared" si="2"/>
        <v>-0.14918498250342027</v>
      </c>
      <c r="M12" s="33">
        <f t="shared" si="3"/>
        <v>0.1402476333211877</v>
      </c>
    </row>
    <row r="13" spans="1:13" x14ac:dyDescent="0.2">
      <c r="A13" s="25" t="s">
        <v>41</v>
      </c>
      <c r="B13" s="20">
        <v>5598</v>
      </c>
      <c r="C13" s="21">
        <v>4706</v>
      </c>
      <c r="D13" s="10">
        <v>2324</v>
      </c>
      <c r="E13" s="10">
        <v>2382</v>
      </c>
      <c r="F13" s="21">
        <v>892</v>
      </c>
      <c r="G13" s="10">
        <v>439</v>
      </c>
      <c r="H13" s="10">
        <v>453</v>
      </c>
      <c r="I13" s="33">
        <f t="shared" si="0"/>
        <v>-1.5977230384237266</v>
      </c>
      <c r="J13" s="33">
        <f t="shared" si="1"/>
        <v>1.6375973655444565</v>
      </c>
      <c r="K13" s="16"/>
      <c r="L13" s="33">
        <f t="shared" si="2"/>
        <v>-0.30180740700000686</v>
      </c>
      <c r="M13" s="33">
        <f t="shared" si="3"/>
        <v>0.31143224458087271</v>
      </c>
    </row>
    <row r="14" spans="1:13" x14ac:dyDescent="0.2">
      <c r="A14" s="25" t="s">
        <v>42</v>
      </c>
      <c r="B14" s="20">
        <v>8060</v>
      </c>
      <c r="C14" s="21">
        <v>5503</v>
      </c>
      <c r="D14" s="10">
        <v>2691</v>
      </c>
      <c r="E14" s="10">
        <v>2812</v>
      </c>
      <c r="F14" s="21">
        <v>2557</v>
      </c>
      <c r="G14" s="10">
        <v>1077</v>
      </c>
      <c r="H14" s="10">
        <v>1480</v>
      </c>
      <c r="I14" s="33">
        <f t="shared" si="0"/>
        <v>-1.8500312807221377</v>
      </c>
      <c r="J14" s="33">
        <f t="shared" si="1"/>
        <v>1.933217376956764</v>
      </c>
      <c r="K14" s="16"/>
      <c r="L14" s="33">
        <f t="shared" si="2"/>
        <v>-0.74042500532803512</v>
      </c>
      <c r="M14" s="33">
        <f t="shared" si="3"/>
        <v>1.0174828299772443</v>
      </c>
    </row>
    <row r="15" spans="1:13" x14ac:dyDescent="0.2">
      <c r="A15" s="25" t="s">
        <v>43</v>
      </c>
      <c r="B15" s="20">
        <v>11610</v>
      </c>
      <c r="C15" s="21">
        <v>7587</v>
      </c>
      <c r="D15" s="10">
        <v>3578</v>
      </c>
      <c r="E15" s="10">
        <v>4009</v>
      </c>
      <c r="F15" s="21">
        <v>4023</v>
      </c>
      <c r="G15" s="10">
        <v>1578</v>
      </c>
      <c r="H15" s="10">
        <v>2445</v>
      </c>
      <c r="I15" s="33">
        <f t="shared" si="0"/>
        <v>-2.4598334903098507</v>
      </c>
      <c r="J15" s="33">
        <f t="shared" si="1"/>
        <v>2.7561409901207914</v>
      </c>
      <c r="K15" s="16"/>
      <c r="L15" s="33">
        <f t="shared" si="2"/>
        <v>-1.0848566930433048</v>
      </c>
      <c r="M15" s="33">
        <f t="shared" si="3"/>
        <v>1.6809091346583527</v>
      </c>
    </row>
    <row r="16" spans="1:13" x14ac:dyDescent="0.2">
      <c r="A16" s="25" t="s">
        <v>44</v>
      </c>
      <c r="B16" s="20">
        <v>11518</v>
      </c>
      <c r="C16" s="21">
        <v>8052</v>
      </c>
      <c r="D16" s="10">
        <v>3871</v>
      </c>
      <c r="E16" s="10">
        <v>4181</v>
      </c>
      <c r="F16" s="21">
        <v>3466</v>
      </c>
      <c r="G16" s="10">
        <v>1451</v>
      </c>
      <c r="H16" s="10">
        <v>2015</v>
      </c>
      <c r="I16" s="33">
        <f t="shared" si="0"/>
        <v>-2.6612675911094001</v>
      </c>
      <c r="J16" s="33">
        <f t="shared" si="1"/>
        <v>2.8743889946857148</v>
      </c>
      <c r="K16" s="16"/>
      <c r="L16" s="33">
        <f t="shared" si="2"/>
        <v>-0.99754566641687914</v>
      </c>
      <c r="M16" s="33">
        <f t="shared" si="3"/>
        <v>1.3852891232460454</v>
      </c>
    </row>
    <row r="17" spans="1:13" x14ac:dyDescent="0.2">
      <c r="A17" s="25" t="s">
        <v>45</v>
      </c>
      <c r="B17" s="20">
        <v>9981</v>
      </c>
      <c r="C17" s="21">
        <v>7708</v>
      </c>
      <c r="D17" s="10">
        <v>3721</v>
      </c>
      <c r="E17" s="10">
        <v>3987</v>
      </c>
      <c r="F17" s="21">
        <v>2273</v>
      </c>
      <c r="G17" s="10">
        <v>987</v>
      </c>
      <c r="H17" s="10">
        <v>1286</v>
      </c>
      <c r="I17" s="33">
        <f t="shared" si="0"/>
        <v>-2.5581443313144088</v>
      </c>
      <c r="J17" s="33">
        <f t="shared" si="1"/>
        <v>2.7410162453508597</v>
      </c>
      <c r="K17" s="16"/>
      <c r="L17" s="33">
        <f t="shared" si="2"/>
        <v>-0.6785510494510405</v>
      </c>
      <c r="M17" s="33">
        <f t="shared" si="3"/>
        <v>0.88411008064238927</v>
      </c>
    </row>
    <row r="18" spans="1:13" x14ac:dyDescent="0.2">
      <c r="A18" s="25" t="s">
        <v>46</v>
      </c>
      <c r="B18" s="20">
        <v>9755</v>
      </c>
      <c r="C18" s="21">
        <v>7966</v>
      </c>
      <c r="D18" s="10">
        <v>3849</v>
      </c>
      <c r="E18" s="10">
        <v>4117</v>
      </c>
      <c r="F18" s="21">
        <v>1789</v>
      </c>
      <c r="G18" s="10">
        <v>786</v>
      </c>
      <c r="H18" s="10">
        <v>1003</v>
      </c>
      <c r="I18" s="33">
        <f t="shared" si="0"/>
        <v>-2.6461428463394681</v>
      </c>
      <c r="J18" s="33">
        <f t="shared" si="1"/>
        <v>2.830389737173185</v>
      </c>
      <c r="K18" s="16"/>
      <c r="L18" s="33">
        <f t="shared" si="2"/>
        <v>-0.54036588132575258</v>
      </c>
      <c r="M18" s="33">
        <f t="shared" si="3"/>
        <v>0.68955086382917297</v>
      </c>
    </row>
    <row r="19" spans="1:13" x14ac:dyDescent="0.2">
      <c r="A19" s="25" t="s">
        <v>47</v>
      </c>
      <c r="B19" s="20">
        <v>9815</v>
      </c>
      <c r="C19" s="21">
        <v>8332</v>
      </c>
      <c r="D19" s="10">
        <v>3958</v>
      </c>
      <c r="E19" s="10">
        <v>4374</v>
      </c>
      <c r="F19" s="21">
        <v>1483</v>
      </c>
      <c r="G19" s="10">
        <v>633</v>
      </c>
      <c r="H19" s="10">
        <v>850</v>
      </c>
      <c r="I19" s="33">
        <f t="shared" si="0"/>
        <v>-2.7210790817904948</v>
      </c>
      <c r="J19" s="33">
        <f t="shared" si="1"/>
        <v>3.0070742556219363</v>
      </c>
      <c r="K19" s="16"/>
      <c r="L19" s="33">
        <f t="shared" si="2"/>
        <v>-0.43518015633486185</v>
      </c>
      <c r="M19" s="33">
        <f t="shared" si="3"/>
        <v>0.58436513883828212</v>
      </c>
    </row>
    <row r="20" spans="1:13" x14ac:dyDescent="0.2">
      <c r="A20" s="25" t="s">
        <v>48</v>
      </c>
      <c r="B20" s="20">
        <v>9555</v>
      </c>
      <c r="C20" s="21">
        <v>8250</v>
      </c>
      <c r="D20" s="10">
        <v>3780</v>
      </c>
      <c r="E20" s="10">
        <v>4470</v>
      </c>
      <c r="F20" s="21">
        <v>1305</v>
      </c>
      <c r="G20" s="10">
        <v>534</v>
      </c>
      <c r="H20" s="10">
        <v>771</v>
      </c>
      <c r="I20" s="33">
        <f t="shared" si="0"/>
        <v>-2.5987061468337722</v>
      </c>
      <c r="J20" s="33">
        <f t="shared" si="1"/>
        <v>3.0730731418907307</v>
      </c>
      <c r="K20" s="16"/>
      <c r="L20" s="33">
        <f t="shared" si="2"/>
        <v>-0.36711880487016785</v>
      </c>
      <c r="M20" s="33">
        <f t="shared" si="3"/>
        <v>0.53005355534625354</v>
      </c>
    </row>
    <row r="21" spans="1:13" x14ac:dyDescent="0.2">
      <c r="A21" s="25" t="s">
        <v>49</v>
      </c>
      <c r="B21" s="20">
        <v>10309</v>
      </c>
      <c r="C21" s="21">
        <v>9203</v>
      </c>
      <c r="D21" s="10">
        <v>4112</v>
      </c>
      <c r="E21" s="10">
        <v>5091</v>
      </c>
      <c r="F21" s="21">
        <v>1106</v>
      </c>
      <c r="G21" s="10">
        <v>466</v>
      </c>
      <c r="H21" s="10">
        <v>640</v>
      </c>
      <c r="I21" s="33">
        <f t="shared" si="0"/>
        <v>-2.826952295180019</v>
      </c>
      <c r="J21" s="33">
        <f t="shared" si="1"/>
        <v>3.5000034374419933</v>
      </c>
      <c r="K21" s="16"/>
      <c r="L21" s="33">
        <f t="shared" si="2"/>
        <v>-0.32036959376310525</v>
      </c>
      <c r="M21" s="33">
        <f t="shared" si="3"/>
        <v>0.43999257512529477</v>
      </c>
    </row>
    <row r="22" spans="1:13" x14ac:dyDescent="0.2">
      <c r="A22" s="25" t="s">
        <v>50</v>
      </c>
      <c r="B22" s="20">
        <v>9485</v>
      </c>
      <c r="C22" s="21">
        <v>8638</v>
      </c>
      <c r="D22" s="10">
        <v>3719</v>
      </c>
      <c r="E22" s="10">
        <v>4919</v>
      </c>
      <c r="F22" s="21">
        <v>847</v>
      </c>
      <c r="G22" s="10">
        <v>333</v>
      </c>
      <c r="H22" s="10">
        <v>514</v>
      </c>
      <c r="I22" s="33">
        <f t="shared" si="0"/>
        <v>-2.5567693545171424</v>
      </c>
      <c r="J22" s="33">
        <f t="shared" si="1"/>
        <v>3.3817554328770703</v>
      </c>
      <c r="K22" s="16"/>
      <c r="L22" s="33">
        <f t="shared" si="2"/>
        <v>-0.2289336367448799</v>
      </c>
      <c r="M22" s="33">
        <f t="shared" si="3"/>
        <v>0.35336903689750238</v>
      </c>
    </row>
    <row r="23" spans="1:13" x14ac:dyDescent="0.2">
      <c r="A23" s="25" t="s">
        <v>51</v>
      </c>
      <c r="B23" s="20">
        <v>8234</v>
      </c>
      <c r="C23" s="21">
        <v>7678</v>
      </c>
      <c r="D23" s="10">
        <v>3212</v>
      </c>
      <c r="E23" s="10">
        <v>4466</v>
      </c>
      <c r="F23" s="21">
        <v>556</v>
      </c>
      <c r="G23" s="10">
        <v>227</v>
      </c>
      <c r="H23" s="10">
        <v>329</v>
      </c>
      <c r="I23" s="33">
        <f t="shared" si="0"/>
        <v>-2.2082127364100734</v>
      </c>
      <c r="J23" s="33">
        <f t="shared" si="1"/>
        <v>3.0703231882961974</v>
      </c>
      <c r="K23" s="16"/>
      <c r="L23" s="33">
        <f t="shared" si="2"/>
        <v>-0.15605986648975298</v>
      </c>
      <c r="M23" s="33">
        <f t="shared" si="3"/>
        <v>0.22618368315034681</v>
      </c>
    </row>
    <row r="24" spans="1:13" x14ac:dyDescent="0.2">
      <c r="A24" s="25" t="s">
        <v>52</v>
      </c>
      <c r="B24" s="20">
        <v>7615</v>
      </c>
      <c r="C24" s="21">
        <v>7266</v>
      </c>
      <c r="D24" s="10">
        <v>2989</v>
      </c>
      <c r="E24" s="10">
        <v>4277</v>
      </c>
      <c r="F24" s="21">
        <v>349</v>
      </c>
      <c r="G24" s="10">
        <v>153</v>
      </c>
      <c r="H24" s="10">
        <v>196</v>
      </c>
      <c r="I24" s="33">
        <f t="shared" si="0"/>
        <v>-2.0549028235148534</v>
      </c>
      <c r="J24" s="33">
        <f t="shared" si="1"/>
        <v>2.9403878809545088</v>
      </c>
      <c r="K24" s="16"/>
      <c r="L24" s="33">
        <f t="shared" si="2"/>
        <v>-0.10518572499089078</v>
      </c>
      <c r="M24" s="33">
        <f t="shared" si="3"/>
        <v>0.13474772613212152</v>
      </c>
    </row>
    <row r="25" spans="1:13" x14ac:dyDescent="0.2">
      <c r="A25" s="23" t="s">
        <v>53</v>
      </c>
      <c r="B25" s="20">
        <v>6563</v>
      </c>
      <c r="C25" s="21">
        <v>6338</v>
      </c>
      <c r="D25" s="10">
        <v>2452</v>
      </c>
      <c r="E25" s="10">
        <v>3886</v>
      </c>
      <c r="F25" s="21">
        <v>225</v>
      </c>
      <c r="G25" s="10">
        <v>102</v>
      </c>
      <c r="H25" s="10">
        <v>123</v>
      </c>
      <c r="I25" s="33">
        <f t="shared" si="0"/>
        <v>-1.6857215534487855</v>
      </c>
      <c r="J25" s="33">
        <f t="shared" si="1"/>
        <v>2.6715799170888994</v>
      </c>
      <c r="K25" s="16"/>
      <c r="L25" s="33">
        <f t="shared" si="2"/>
        <v>-7.0123816660593849E-2</v>
      </c>
      <c r="M25" s="33">
        <f t="shared" si="3"/>
        <v>8.4561073031892586E-2</v>
      </c>
    </row>
    <row r="26" spans="1:13" x14ac:dyDescent="0.2">
      <c r="A26" s="23" t="s">
        <v>54</v>
      </c>
      <c r="B26" s="20">
        <v>4881</v>
      </c>
      <c r="C26" s="21">
        <v>4745</v>
      </c>
      <c r="D26" s="10">
        <v>1645</v>
      </c>
      <c r="E26" s="10">
        <v>3100</v>
      </c>
      <c r="F26" s="21">
        <v>136</v>
      </c>
      <c r="G26" s="10">
        <v>60</v>
      </c>
      <c r="H26" s="10">
        <v>76</v>
      </c>
      <c r="I26" s="33">
        <f t="shared" si="0"/>
        <v>-1.130918415751734</v>
      </c>
      <c r="J26" s="33">
        <f t="shared" si="1"/>
        <v>2.1312140357631466</v>
      </c>
      <c r="K26" s="16"/>
      <c r="L26" s="33">
        <f t="shared" si="2"/>
        <v>-4.1249303917996388E-2</v>
      </c>
      <c r="M26" s="33">
        <f t="shared" si="3"/>
        <v>5.2249118296128758E-2</v>
      </c>
    </row>
    <row r="27" spans="1:13" x14ac:dyDescent="0.2">
      <c r="A27" s="23" t="s">
        <v>55</v>
      </c>
      <c r="B27" s="20">
        <v>4260</v>
      </c>
      <c r="C27" s="21">
        <v>4191</v>
      </c>
      <c r="D27" s="10">
        <v>1297</v>
      </c>
      <c r="E27" s="10">
        <v>2894</v>
      </c>
      <c r="F27" s="21">
        <v>69</v>
      </c>
      <c r="G27" s="10">
        <v>27</v>
      </c>
      <c r="H27" s="10">
        <v>42</v>
      </c>
      <c r="I27" s="33">
        <f t="shared" si="0"/>
        <v>-0.89167245302735521</v>
      </c>
      <c r="J27" s="33">
        <f t="shared" si="1"/>
        <v>1.9895914256446923</v>
      </c>
      <c r="K27" s="16"/>
      <c r="L27" s="33">
        <f t="shared" si="2"/>
        <v>-1.8562186763098374E-2</v>
      </c>
      <c r="M27" s="33">
        <f t="shared" si="3"/>
        <v>2.8874512742597468E-2</v>
      </c>
    </row>
    <row r="28" spans="1:13" x14ac:dyDescent="0.2">
      <c r="A28" s="23" t="s">
        <v>56</v>
      </c>
      <c r="B28" s="20">
        <v>2428</v>
      </c>
      <c r="C28" s="21">
        <v>2395</v>
      </c>
      <c r="D28" s="10">
        <v>638</v>
      </c>
      <c r="E28" s="10">
        <v>1757</v>
      </c>
      <c r="F28" s="21">
        <v>33</v>
      </c>
      <c r="G28" s="10">
        <v>16</v>
      </c>
      <c r="H28" s="10">
        <v>17</v>
      </c>
      <c r="I28" s="33">
        <f t="shared" si="0"/>
        <v>-0.43861759832802816</v>
      </c>
      <c r="J28" s="33">
        <f t="shared" si="1"/>
        <v>1.2079171163986606</v>
      </c>
      <c r="K28" s="16"/>
      <c r="L28" s="33">
        <f t="shared" si="2"/>
        <v>-1.0999814378132369E-2</v>
      </c>
      <c r="M28" s="33">
        <f t="shared" si="3"/>
        <v>1.1687302776765641E-2</v>
      </c>
    </row>
    <row r="29" spans="1:13" x14ac:dyDescent="0.2">
      <c r="A29" s="23" t="s">
        <v>57</v>
      </c>
      <c r="B29" s="20">
        <v>779</v>
      </c>
      <c r="C29" s="21">
        <v>766</v>
      </c>
      <c r="D29" s="10">
        <v>148</v>
      </c>
      <c r="E29" s="10">
        <v>618</v>
      </c>
      <c r="F29" s="21">
        <v>13</v>
      </c>
      <c r="G29" s="10">
        <v>5</v>
      </c>
      <c r="H29" s="10">
        <v>8</v>
      </c>
      <c r="I29" s="33">
        <f t="shared" si="0"/>
        <v>-0.10174828299772441</v>
      </c>
      <c r="J29" s="33">
        <f t="shared" si="1"/>
        <v>0.42486783035536274</v>
      </c>
      <c r="K29" s="16"/>
      <c r="L29" s="33">
        <f t="shared" si="2"/>
        <v>-3.4374419931663654E-3</v>
      </c>
      <c r="M29" s="33">
        <f t="shared" si="3"/>
        <v>5.4999071890661846E-3</v>
      </c>
    </row>
    <row r="30" spans="1:13" x14ac:dyDescent="0.2">
      <c r="A30" s="23" t="s">
        <v>24</v>
      </c>
      <c r="B30" s="20">
        <v>135</v>
      </c>
      <c r="C30" s="21">
        <v>134</v>
      </c>
      <c r="D30" s="4">
        <v>22</v>
      </c>
      <c r="E30" s="4">
        <v>112</v>
      </c>
      <c r="F30" s="21">
        <v>1</v>
      </c>
      <c r="G30" s="10">
        <v>1</v>
      </c>
      <c r="H30" s="10">
        <v>0</v>
      </c>
      <c r="I30" s="33">
        <f t="shared" si="0"/>
        <v>-1.5124744769932008E-2</v>
      </c>
      <c r="J30" s="33">
        <f t="shared" si="1"/>
        <v>7.6998700646926585E-2</v>
      </c>
      <c r="K30" s="16"/>
      <c r="L30" s="33">
        <f t="shared" si="2"/>
        <v>-6.8748839863327308E-4</v>
      </c>
      <c r="M30" s="33">
        <f t="shared" si="3"/>
        <v>0</v>
      </c>
    </row>
    <row r="31" spans="1:13" x14ac:dyDescent="0.2">
      <c r="A31" s="23"/>
      <c r="B31" s="20"/>
      <c r="C31" s="21"/>
      <c r="F31" s="21"/>
      <c r="G31" s="10"/>
      <c r="H31" s="10"/>
    </row>
    <row r="32" spans="1:13" x14ac:dyDescent="0.2">
      <c r="A32" s="4" t="s">
        <v>58</v>
      </c>
      <c r="B32" s="20"/>
      <c r="C32" s="21"/>
      <c r="F32" s="21"/>
      <c r="G32" s="10"/>
      <c r="H32" s="10"/>
    </row>
    <row r="33" spans="1:8" x14ac:dyDescent="0.2">
      <c r="A33" s="23"/>
      <c r="B33" s="20"/>
      <c r="C33" s="21"/>
      <c r="F33" s="21"/>
      <c r="G33" s="10"/>
      <c r="H33" s="10"/>
    </row>
    <row r="62" spans="1:6" x14ac:dyDescent="0.2">
      <c r="A62" s="15" t="s">
        <v>59</v>
      </c>
      <c r="B62" s="15"/>
    </row>
    <row r="63" spans="1:6" ht="12" thickBot="1" x14ac:dyDescent="0.25"/>
    <row r="64" spans="1:6" ht="34.5" thickBot="1" x14ac:dyDescent="0.25">
      <c r="A64" s="26"/>
      <c r="B64" s="27"/>
      <c r="C64" s="27"/>
      <c r="D64" s="27"/>
      <c r="E64" s="28" t="s">
        <v>60</v>
      </c>
      <c r="F64" s="29" t="s">
        <v>61</v>
      </c>
    </row>
    <row r="66" spans="1:14" x14ac:dyDescent="0.2">
      <c r="A66" s="4" t="s">
        <v>62</v>
      </c>
      <c r="E66" s="22">
        <v>15.5936118577999</v>
      </c>
      <c r="F66" s="22">
        <v>99.084371623400344</v>
      </c>
      <c r="N66" s="22"/>
    </row>
    <row r="67" spans="1:14" x14ac:dyDescent="0.2">
      <c r="A67" s="4" t="s">
        <v>63</v>
      </c>
      <c r="E67" s="22">
        <v>10.22707741806857</v>
      </c>
      <c r="F67" s="22">
        <v>80.721784701029549</v>
      </c>
      <c r="N67" s="22"/>
    </row>
    <row r="68" spans="1:14" x14ac:dyDescent="0.2">
      <c r="A68" s="4" t="s">
        <v>64</v>
      </c>
      <c r="E68" s="22">
        <v>23.989907670308064</v>
      </c>
      <c r="F68" s="22">
        <v>118.28154268892538</v>
      </c>
      <c r="N68" s="22"/>
    </row>
    <row r="69" spans="1:14" x14ac:dyDescent="0.2">
      <c r="A69" s="4" t="s">
        <v>65</v>
      </c>
      <c r="E69" s="22">
        <v>8.5819176801391475</v>
      </c>
      <c r="F69" s="22">
        <v>120.87049344422141</v>
      </c>
      <c r="N69" s="22"/>
    </row>
    <row r="70" spans="1:14" x14ac:dyDescent="0.2">
      <c r="A70" s="4" t="s">
        <v>66</v>
      </c>
      <c r="E70" s="22">
        <v>42.630749391030236</v>
      </c>
      <c r="F70" s="22">
        <v>68.245461519997136</v>
      </c>
      <c r="N70" s="22"/>
    </row>
    <row r="71" spans="1:14" x14ac:dyDescent="0.2">
      <c r="A71" s="4" t="s">
        <v>67</v>
      </c>
      <c r="E71" s="22">
        <v>105.13342839682217</v>
      </c>
      <c r="F71" s="22">
        <v>116.26609777642072</v>
      </c>
      <c r="N71" s="22"/>
    </row>
    <row r="73" spans="1:14" x14ac:dyDescent="0.2">
      <c r="A73" s="4" t="s">
        <v>68</v>
      </c>
    </row>
    <row r="74" spans="1:14" x14ac:dyDescent="0.2">
      <c r="A74" s="4" t="s">
        <v>69</v>
      </c>
    </row>
    <row r="76" spans="1:14" x14ac:dyDescent="0.2">
      <c r="A76" s="4" t="s">
        <v>70</v>
      </c>
    </row>
  </sheetData>
  <mergeCells count="4">
    <mergeCell ref="A5:A6"/>
    <mergeCell ref="B5:B6"/>
    <mergeCell ref="C5:E5"/>
    <mergeCell ref="F5:H5"/>
  </mergeCells>
  <hyperlinks>
    <hyperlink ref="G2" location="Port01!A1" display="Índice" xr:uid="{C95475B5-DE2E-44D2-BDBE-2488FD840AB9}"/>
  </hyperlinks>
  <pageMargins left="0.98425196850393704" right="0.75" top="0.59055118110236227" bottom="1" header="0" footer="0"/>
  <pageSetup paperSize="9" scale="85" orientation="portrait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208AF-B45A-440C-A545-1E111F9B77A4}">
  <sheetPr>
    <pageSetUpPr autoPageBreaks="0" fitToPage="1"/>
  </sheetPr>
  <dimension ref="A1:N76"/>
  <sheetViews>
    <sheetView showGridLines="0" workbookViewId="0"/>
  </sheetViews>
  <sheetFormatPr baseColWidth="10" defaultRowHeight="11.25" x14ac:dyDescent="0.2"/>
  <cols>
    <col min="1" max="2" width="11.42578125" style="4"/>
    <col min="3" max="3" width="12" style="4" customWidth="1"/>
    <col min="4" max="5" width="10.42578125" style="4" customWidth="1"/>
    <col min="6" max="6" width="12" style="4" customWidth="1"/>
    <col min="7" max="8" width="10.42578125" style="4" customWidth="1"/>
    <col min="9" max="13" width="0.42578125" style="4" customWidth="1"/>
    <col min="14" max="14" width="9.7109375" style="4" customWidth="1"/>
    <col min="15" max="16384" width="11.42578125" style="4"/>
  </cols>
  <sheetData>
    <row r="1" spans="1:13" ht="12" thickBot="1" x14ac:dyDescent="0.25">
      <c r="A1" s="15" t="s">
        <v>26</v>
      </c>
      <c r="B1" s="15"/>
      <c r="E1" s="15" t="s">
        <v>71</v>
      </c>
      <c r="F1" s="15" t="s">
        <v>76</v>
      </c>
      <c r="I1" s="16" t="str">
        <f>F1&amp;" "&amp;MM!$I$1</f>
        <v>05. CHAMARTÍN 01.01.22</v>
      </c>
    </row>
    <row r="2" spans="1:13" ht="12" thickBot="1" x14ac:dyDescent="0.25">
      <c r="A2" s="15" t="s">
        <v>28</v>
      </c>
      <c r="B2" s="15"/>
      <c r="G2" s="17" t="s">
        <v>29</v>
      </c>
    </row>
    <row r="3" spans="1:13" x14ac:dyDescent="0.2">
      <c r="A3" s="15" t="s">
        <v>30</v>
      </c>
      <c r="B3" s="15"/>
      <c r="I3" s="3" t="s">
        <v>0</v>
      </c>
    </row>
    <row r="4" spans="1:13" ht="12" thickBot="1" x14ac:dyDescent="0.25">
      <c r="A4" s="15"/>
      <c r="B4" s="15"/>
    </row>
    <row r="5" spans="1:13" ht="12" thickBot="1" x14ac:dyDescent="0.25">
      <c r="A5" s="37" t="s">
        <v>31</v>
      </c>
      <c r="B5" s="39" t="s">
        <v>32</v>
      </c>
      <c r="C5" s="41" t="s">
        <v>33</v>
      </c>
      <c r="D5" s="41"/>
      <c r="E5" s="41"/>
      <c r="F5" s="41" t="s">
        <v>34</v>
      </c>
      <c r="G5" s="41"/>
      <c r="H5" s="41"/>
    </row>
    <row r="6" spans="1:13" ht="18" customHeight="1" thickBot="1" x14ac:dyDescent="0.25">
      <c r="A6" s="38"/>
      <c r="B6" s="40"/>
      <c r="C6" s="18" t="s">
        <v>35</v>
      </c>
      <c r="D6" s="18" t="s">
        <v>36</v>
      </c>
      <c r="E6" s="18" t="s">
        <v>37</v>
      </c>
      <c r="F6" s="18" t="s">
        <v>35</v>
      </c>
      <c r="G6" s="18" t="s">
        <v>36</v>
      </c>
      <c r="H6" s="18" t="s">
        <v>37</v>
      </c>
      <c r="I6" s="16" t="s">
        <v>94</v>
      </c>
      <c r="J6" s="16" t="s">
        <v>96</v>
      </c>
      <c r="K6" s="16"/>
      <c r="L6" s="16" t="s">
        <v>95</v>
      </c>
      <c r="M6" s="16" t="s">
        <v>97</v>
      </c>
    </row>
    <row r="7" spans="1:13" x14ac:dyDescent="0.2">
      <c r="I7" s="16"/>
      <c r="J7" s="16"/>
      <c r="K7" s="16"/>
      <c r="L7" s="16"/>
      <c r="M7" s="16"/>
    </row>
    <row r="8" spans="1:13" x14ac:dyDescent="0.2">
      <c r="A8" s="19" t="s">
        <v>1</v>
      </c>
      <c r="B8" s="20">
        <v>144371</v>
      </c>
      <c r="C8" s="21">
        <v>129521</v>
      </c>
      <c r="D8" s="21">
        <v>59001</v>
      </c>
      <c r="E8" s="21">
        <v>70520</v>
      </c>
      <c r="F8" s="21">
        <v>14850</v>
      </c>
      <c r="G8" s="21">
        <v>6079</v>
      </c>
      <c r="H8" s="21">
        <v>8771</v>
      </c>
      <c r="I8" s="16"/>
      <c r="J8" s="16"/>
      <c r="K8" s="16"/>
      <c r="L8" s="16"/>
      <c r="M8" s="16"/>
    </row>
    <row r="9" spans="1:13" x14ac:dyDescent="0.2">
      <c r="A9" s="23"/>
      <c r="B9" s="23"/>
      <c r="C9" s="24"/>
      <c r="F9" s="24"/>
      <c r="G9" s="10"/>
      <c r="H9" s="10"/>
      <c r="I9" s="16"/>
      <c r="J9" s="16"/>
      <c r="K9" s="16"/>
      <c r="L9" s="16"/>
      <c r="M9" s="16"/>
    </row>
    <row r="10" spans="1:13" x14ac:dyDescent="0.2">
      <c r="A10" s="25" t="s">
        <v>38</v>
      </c>
      <c r="B10" s="20">
        <v>6140</v>
      </c>
      <c r="C10" s="21">
        <v>5703</v>
      </c>
      <c r="D10" s="10">
        <v>2865</v>
      </c>
      <c r="E10" s="10">
        <v>2838</v>
      </c>
      <c r="F10" s="21">
        <v>437</v>
      </c>
      <c r="G10" s="10">
        <v>233</v>
      </c>
      <c r="H10" s="10">
        <v>204</v>
      </c>
      <c r="I10" s="33">
        <f>-D10/$B$8*100</f>
        <v>-1.9844705654182626</v>
      </c>
      <c r="J10" s="33">
        <f>E10/$B$8*100</f>
        <v>1.9657687485713888</v>
      </c>
      <c r="K10" s="16"/>
      <c r="L10" s="33">
        <f>-G10/$B$8*100</f>
        <v>-0.16138975278968767</v>
      </c>
      <c r="M10" s="33">
        <f>H10/$B$8*100</f>
        <v>0.1413026161763789</v>
      </c>
    </row>
    <row r="11" spans="1:13" x14ac:dyDescent="0.2">
      <c r="A11" s="25" t="s">
        <v>39</v>
      </c>
      <c r="B11" s="20">
        <v>6131</v>
      </c>
      <c r="C11" s="21">
        <v>5718</v>
      </c>
      <c r="D11" s="10">
        <v>2885</v>
      </c>
      <c r="E11" s="10">
        <v>2833</v>
      </c>
      <c r="F11" s="21">
        <v>413</v>
      </c>
      <c r="G11" s="10">
        <v>206</v>
      </c>
      <c r="H11" s="10">
        <v>207</v>
      </c>
      <c r="I11" s="33">
        <f t="shared" ref="I11:I30" si="0">-D11/$B$8*100</f>
        <v>-1.9983237630826136</v>
      </c>
      <c r="J11" s="33">
        <f t="shared" ref="J11:J30" si="1">E11/$B$8*100</f>
        <v>1.9623054491553014</v>
      </c>
      <c r="K11" s="16"/>
      <c r="L11" s="33">
        <f t="shared" ref="L11:L30" si="2">-G11/$B$8*100</f>
        <v>-0.14268793594281401</v>
      </c>
      <c r="M11" s="33">
        <f t="shared" ref="M11:M30" si="3">H11/$B$8*100</f>
        <v>0.14338059582603155</v>
      </c>
    </row>
    <row r="12" spans="1:13" x14ac:dyDescent="0.2">
      <c r="A12" s="25" t="s">
        <v>40</v>
      </c>
      <c r="B12" s="20">
        <v>5995</v>
      </c>
      <c r="C12" s="21">
        <v>5627</v>
      </c>
      <c r="D12" s="10">
        <v>2831</v>
      </c>
      <c r="E12" s="10">
        <v>2796</v>
      </c>
      <c r="F12" s="21">
        <v>368</v>
      </c>
      <c r="G12" s="10">
        <v>167</v>
      </c>
      <c r="H12" s="10">
        <v>201</v>
      </c>
      <c r="I12" s="33">
        <f t="shared" si="0"/>
        <v>-1.9609201293888663</v>
      </c>
      <c r="J12" s="33">
        <f t="shared" si="1"/>
        <v>1.9366770334762522</v>
      </c>
      <c r="K12" s="16"/>
      <c r="L12" s="33">
        <f t="shared" si="2"/>
        <v>-0.11567420049732979</v>
      </c>
      <c r="M12" s="33">
        <f t="shared" si="3"/>
        <v>0.13922463652672629</v>
      </c>
    </row>
    <row r="13" spans="1:13" x14ac:dyDescent="0.2">
      <c r="A13" s="25" t="s">
        <v>41</v>
      </c>
      <c r="B13" s="20">
        <v>5907</v>
      </c>
      <c r="C13" s="21">
        <v>5437</v>
      </c>
      <c r="D13" s="10">
        <v>2741</v>
      </c>
      <c r="E13" s="10">
        <v>2696</v>
      </c>
      <c r="F13" s="21">
        <v>470</v>
      </c>
      <c r="G13" s="10">
        <v>223</v>
      </c>
      <c r="H13" s="10">
        <v>247</v>
      </c>
      <c r="I13" s="33">
        <f t="shared" si="0"/>
        <v>-1.8985807398992873</v>
      </c>
      <c r="J13" s="33">
        <f t="shared" si="1"/>
        <v>1.8674110451544979</v>
      </c>
      <c r="K13" s="16"/>
      <c r="L13" s="33">
        <f t="shared" si="2"/>
        <v>-0.15446315395751226</v>
      </c>
      <c r="M13" s="33">
        <f t="shared" si="3"/>
        <v>0.1710869911547333</v>
      </c>
    </row>
    <row r="14" spans="1:13" x14ac:dyDescent="0.2">
      <c r="A14" s="25" t="s">
        <v>42</v>
      </c>
      <c r="B14" s="20">
        <v>6579</v>
      </c>
      <c r="C14" s="21">
        <v>5572</v>
      </c>
      <c r="D14" s="10">
        <v>2762</v>
      </c>
      <c r="E14" s="10">
        <v>2810</v>
      </c>
      <c r="F14" s="21">
        <v>1007</v>
      </c>
      <c r="G14" s="10">
        <v>409</v>
      </c>
      <c r="H14" s="10">
        <v>598</v>
      </c>
      <c r="I14" s="33">
        <f t="shared" si="0"/>
        <v>-1.9131265974468556</v>
      </c>
      <c r="J14" s="33">
        <f t="shared" si="1"/>
        <v>1.9463742718412977</v>
      </c>
      <c r="K14" s="16"/>
      <c r="L14" s="33">
        <f t="shared" si="2"/>
        <v>-0.28329789223597535</v>
      </c>
      <c r="M14" s="33">
        <f t="shared" si="3"/>
        <v>0.41421061016409116</v>
      </c>
    </row>
    <row r="15" spans="1:13" x14ac:dyDescent="0.2">
      <c r="A15" s="25" t="s">
        <v>43</v>
      </c>
      <c r="B15" s="20">
        <v>9397</v>
      </c>
      <c r="C15" s="21">
        <v>7473</v>
      </c>
      <c r="D15" s="10">
        <v>3690</v>
      </c>
      <c r="E15" s="10">
        <v>3783</v>
      </c>
      <c r="F15" s="21">
        <v>1924</v>
      </c>
      <c r="G15" s="10">
        <v>765</v>
      </c>
      <c r="H15" s="10">
        <v>1159</v>
      </c>
      <c r="I15" s="33">
        <f t="shared" si="0"/>
        <v>-2.5559149690727359</v>
      </c>
      <c r="J15" s="33">
        <f t="shared" si="1"/>
        <v>2.6203323382119676</v>
      </c>
      <c r="K15" s="16"/>
      <c r="L15" s="33">
        <f t="shared" si="2"/>
        <v>-0.5298848106614209</v>
      </c>
      <c r="M15" s="33">
        <f t="shared" si="3"/>
        <v>0.80279280464913316</v>
      </c>
    </row>
    <row r="16" spans="1:13" x14ac:dyDescent="0.2">
      <c r="A16" s="25" t="s">
        <v>44</v>
      </c>
      <c r="B16" s="20">
        <v>10447</v>
      </c>
      <c r="C16" s="21">
        <v>8239</v>
      </c>
      <c r="D16" s="10">
        <v>4148</v>
      </c>
      <c r="E16" s="10">
        <v>4091</v>
      </c>
      <c r="F16" s="21">
        <v>2208</v>
      </c>
      <c r="G16" s="10">
        <v>841</v>
      </c>
      <c r="H16" s="10">
        <v>1367</v>
      </c>
      <c r="I16" s="33">
        <f t="shared" si="0"/>
        <v>-2.8731531955863714</v>
      </c>
      <c r="J16" s="33">
        <f t="shared" si="1"/>
        <v>2.8336715822429714</v>
      </c>
      <c r="K16" s="16"/>
      <c r="L16" s="33">
        <f t="shared" si="2"/>
        <v>-0.5825269617859542</v>
      </c>
      <c r="M16" s="33">
        <f t="shared" si="3"/>
        <v>0.94686606035838217</v>
      </c>
    </row>
    <row r="17" spans="1:13" x14ac:dyDescent="0.2">
      <c r="A17" s="25" t="s">
        <v>45</v>
      </c>
      <c r="B17" s="20">
        <v>9959</v>
      </c>
      <c r="C17" s="21">
        <v>8107</v>
      </c>
      <c r="D17" s="10">
        <v>3939</v>
      </c>
      <c r="E17" s="10">
        <v>4168</v>
      </c>
      <c r="F17" s="21">
        <v>1852</v>
      </c>
      <c r="G17" s="10">
        <v>753</v>
      </c>
      <c r="H17" s="10">
        <v>1099</v>
      </c>
      <c r="I17" s="33">
        <f t="shared" si="0"/>
        <v>-2.7283872799939046</v>
      </c>
      <c r="J17" s="33">
        <f t="shared" si="1"/>
        <v>2.8870063932507222</v>
      </c>
      <c r="K17" s="16"/>
      <c r="L17" s="33">
        <f t="shared" si="2"/>
        <v>-0.52157289206281043</v>
      </c>
      <c r="M17" s="33">
        <f t="shared" si="3"/>
        <v>0.7612332116560806</v>
      </c>
    </row>
    <row r="18" spans="1:13" x14ac:dyDescent="0.2">
      <c r="A18" s="25" t="s">
        <v>46</v>
      </c>
      <c r="B18" s="20">
        <v>10189</v>
      </c>
      <c r="C18" s="21">
        <v>8703</v>
      </c>
      <c r="D18" s="10">
        <v>4214</v>
      </c>
      <c r="E18" s="10">
        <v>4489</v>
      </c>
      <c r="F18" s="21">
        <v>1486</v>
      </c>
      <c r="G18" s="10">
        <v>618</v>
      </c>
      <c r="H18" s="10">
        <v>868</v>
      </c>
      <c r="I18" s="33">
        <f t="shared" si="0"/>
        <v>-2.9188687478787294</v>
      </c>
      <c r="J18" s="33">
        <f t="shared" si="1"/>
        <v>3.1093502157635533</v>
      </c>
      <c r="K18" s="16"/>
      <c r="L18" s="33">
        <f t="shared" si="2"/>
        <v>-0.42806380782844206</v>
      </c>
      <c r="M18" s="33">
        <f t="shared" si="3"/>
        <v>0.60122877863282798</v>
      </c>
    </row>
    <row r="19" spans="1:13" x14ac:dyDescent="0.2">
      <c r="A19" s="25" t="s">
        <v>47</v>
      </c>
      <c r="B19" s="20">
        <v>10263</v>
      </c>
      <c r="C19" s="21">
        <v>9073</v>
      </c>
      <c r="D19" s="10">
        <v>4338</v>
      </c>
      <c r="E19" s="10">
        <v>4735</v>
      </c>
      <c r="F19" s="21">
        <v>1190</v>
      </c>
      <c r="G19" s="10">
        <v>480</v>
      </c>
      <c r="H19" s="10">
        <v>710</v>
      </c>
      <c r="I19" s="33">
        <f t="shared" si="0"/>
        <v>-3.0047585733977042</v>
      </c>
      <c r="J19" s="33">
        <f t="shared" si="1"/>
        <v>3.2797445470350692</v>
      </c>
      <c r="K19" s="16"/>
      <c r="L19" s="33">
        <f t="shared" si="2"/>
        <v>-0.33247674394442095</v>
      </c>
      <c r="M19" s="33">
        <f t="shared" si="3"/>
        <v>0.49178851708445603</v>
      </c>
    </row>
    <row r="20" spans="1:13" x14ac:dyDescent="0.2">
      <c r="A20" s="25" t="s">
        <v>48</v>
      </c>
      <c r="B20" s="20">
        <v>9820</v>
      </c>
      <c r="C20" s="21">
        <v>8804</v>
      </c>
      <c r="D20" s="10">
        <v>4093</v>
      </c>
      <c r="E20" s="10">
        <v>4711</v>
      </c>
      <c r="F20" s="21">
        <v>1016</v>
      </c>
      <c r="G20" s="10">
        <v>433</v>
      </c>
      <c r="H20" s="10">
        <v>583</v>
      </c>
      <c r="I20" s="33">
        <f t="shared" si="0"/>
        <v>-2.8350569020094065</v>
      </c>
      <c r="J20" s="33">
        <f t="shared" si="1"/>
        <v>3.2631207098378483</v>
      </c>
      <c r="K20" s="16"/>
      <c r="L20" s="33">
        <f t="shared" si="2"/>
        <v>-0.29992172943319645</v>
      </c>
      <c r="M20" s="33">
        <f t="shared" si="3"/>
        <v>0.40382071191582797</v>
      </c>
    </row>
    <row r="21" spans="1:13" x14ac:dyDescent="0.2">
      <c r="A21" s="25" t="s">
        <v>49</v>
      </c>
      <c r="B21" s="20">
        <v>9863</v>
      </c>
      <c r="C21" s="21">
        <v>9075</v>
      </c>
      <c r="D21" s="10">
        <v>4068</v>
      </c>
      <c r="E21" s="10">
        <v>5007</v>
      </c>
      <c r="F21" s="21">
        <v>788</v>
      </c>
      <c r="G21" s="10">
        <v>309</v>
      </c>
      <c r="H21" s="10">
        <v>479</v>
      </c>
      <c r="I21" s="33">
        <f t="shared" si="0"/>
        <v>-2.8177404049289678</v>
      </c>
      <c r="J21" s="33">
        <f t="shared" si="1"/>
        <v>3.4681480352702412</v>
      </c>
      <c r="K21" s="16"/>
      <c r="L21" s="33">
        <f t="shared" si="2"/>
        <v>-0.21403190391422103</v>
      </c>
      <c r="M21" s="33">
        <f t="shared" si="3"/>
        <v>0.33178408406120341</v>
      </c>
    </row>
    <row r="22" spans="1:13" x14ac:dyDescent="0.2">
      <c r="A22" s="25" t="s">
        <v>50</v>
      </c>
      <c r="B22" s="20">
        <v>9395</v>
      </c>
      <c r="C22" s="21">
        <v>8802</v>
      </c>
      <c r="D22" s="10">
        <v>3849</v>
      </c>
      <c r="E22" s="10">
        <v>4953</v>
      </c>
      <c r="F22" s="21">
        <v>593</v>
      </c>
      <c r="G22" s="10">
        <v>220</v>
      </c>
      <c r="H22" s="10">
        <v>373</v>
      </c>
      <c r="I22" s="33">
        <f t="shared" si="0"/>
        <v>-2.6660478905043257</v>
      </c>
      <c r="J22" s="33">
        <f t="shared" si="1"/>
        <v>3.4307444015764936</v>
      </c>
      <c r="K22" s="16"/>
      <c r="L22" s="33">
        <f t="shared" si="2"/>
        <v>-0.15238517430785961</v>
      </c>
      <c r="M22" s="33">
        <f t="shared" si="3"/>
        <v>0.25836213644014377</v>
      </c>
    </row>
    <row r="23" spans="1:13" x14ac:dyDescent="0.2">
      <c r="A23" s="25" t="s">
        <v>51</v>
      </c>
      <c r="B23" s="20">
        <v>8001</v>
      </c>
      <c r="C23" s="21">
        <v>7623</v>
      </c>
      <c r="D23" s="10">
        <v>3263</v>
      </c>
      <c r="E23" s="10">
        <v>4360</v>
      </c>
      <c r="F23" s="21">
        <v>378</v>
      </c>
      <c r="G23" s="10">
        <v>144</v>
      </c>
      <c r="H23" s="10">
        <v>234</v>
      </c>
      <c r="I23" s="33">
        <f t="shared" si="0"/>
        <v>-2.2601491989388451</v>
      </c>
      <c r="J23" s="33">
        <f t="shared" si="1"/>
        <v>3.0199970908284905</v>
      </c>
      <c r="K23" s="16"/>
      <c r="L23" s="33">
        <f t="shared" si="2"/>
        <v>-9.9743023183326299E-2</v>
      </c>
      <c r="M23" s="33">
        <f t="shared" si="3"/>
        <v>0.16208241267290521</v>
      </c>
    </row>
    <row r="24" spans="1:13" x14ac:dyDescent="0.2">
      <c r="A24" s="25" t="s">
        <v>52</v>
      </c>
      <c r="B24" s="20">
        <v>7480</v>
      </c>
      <c r="C24" s="21">
        <v>7221</v>
      </c>
      <c r="D24" s="10">
        <v>2971</v>
      </c>
      <c r="E24" s="10">
        <v>4250</v>
      </c>
      <c r="F24" s="21">
        <v>259</v>
      </c>
      <c r="G24" s="10">
        <v>105</v>
      </c>
      <c r="H24" s="10">
        <v>154</v>
      </c>
      <c r="I24" s="33">
        <f t="shared" si="0"/>
        <v>-2.057892513039322</v>
      </c>
      <c r="J24" s="33">
        <f t="shared" si="1"/>
        <v>2.9438045036745608</v>
      </c>
      <c r="K24" s="16"/>
      <c r="L24" s="33">
        <f t="shared" si="2"/>
        <v>-7.2729287737842083E-2</v>
      </c>
      <c r="M24" s="33">
        <f t="shared" si="3"/>
        <v>0.10666962201550173</v>
      </c>
    </row>
    <row r="25" spans="1:13" x14ac:dyDescent="0.2">
      <c r="A25" s="23" t="s">
        <v>53</v>
      </c>
      <c r="B25" s="20">
        <v>6708</v>
      </c>
      <c r="C25" s="21">
        <v>6517</v>
      </c>
      <c r="D25" s="10">
        <v>2549</v>
      </c>
      <c r="E25" s="10">
        <v>3968</v>
      </c>
      <c r="F25" s="21">
        <v>191</v>
      </c>
      <c r="G25" s="10">
        <v>67</v>
      </c>
      <c r="H25" s="10">
        <v>124</v>
      </c>
      <c r="I25" s="33">
        <f t="shared" si="0"/>
        <v>-1.7655900423215187</v>
      </c>
      <c r="J25" s="33">
        <f t="shared" si="1"/>
        <v>2.7484744166072135</v>
      </c>
      <c r="K25" s="16"/>
      <c r="L25" s="33">
        <f t="shared" si="2"/>
        <v>-4.6408212175575426E-2</v>
      </c>
      <c r="M25" s="33">
        <f t="shared" si="3"/>
        <v>8.5889825518975421E-2</v>
      </c>
    </row>
    <row r="26" spans="1:13" x14ac:dyDescent="0.2">
      <c r="A26" s="23" t="s">
        <v>54</v>
      </c>
      <c r="B26" s="20">
        <v>4893</v>
      </c>
      <c r="C26" s="21">
        <v>4752</v>
      </c>
      <c r="D26" s="10">
        <v>1713</v>
      </c>
      <c r="E26" s="10">
        <v>3039</v>
      </c>
      <c r="F26" s="21">
        <v>141</v>
      </c>
      <c r="G26" s="10">
        <v>61</v>
      </c>
      <c r="H26" s="10">
        <v>80</v>
      </c>
      <c r="I26" s="33">
        <f t="shared" si="0"/>
        <v>-1.1865263799516523</v>
      </c>
      <c r="J26" s="33">
        <f t="shared" si="1"/>
        <v>2.1049933850981155</v>
      </c>
      <c r="K26" s="16"/>
      <c r="L26" s="33">
        <f t="shared" si="2"/>
        <v>-4.2252252876270165E-2</v>
      </c>
      <c r="M26" s="33">
        <f t="shared" si="3"/>
        <v>5.5412790657403496E-2</v>
      </c>
    </row>
    <row r="27" spans="1:13" x14ac:dyDescent="0.2">
      <c r="A27" s="23" t="s">
        <v>55</v>
      </c>
      <c r="B27" s="20">
        <v>4118</v>
      </c>
      <c r="C27" s="21">
        <v>4036</v>
      </c>
      <c r="D27" s="10">
        <v>1301</v>
      </c>
      <c r="E27" s="10">
        <v>2735</v>
      </c>
      <c r="F27" s="21">
        <v>82</v>
      </c>
      <c r="G27" s="10">
        <v>31</v>
      </c>
      <c r="H27" s="10">
        <v>51</v>
      </c>
      <c r="I27" s="33">
        <f t="shared" si="0"/>
        <v>-0.90115050806602437</v>
      </c>
      <c r="J27" s="33">
        <f t="shared" si="1"/>
        <v>1.8944247805999819</v>
      </c>
      <c r="K27" s="16"/>
      <c r="L27" s="33">
        <f t="shared" si="2"/>
        <v>-2.1472456379743855E-2</v>
      </c>
      <c r="M27" s="33">
        <f t="shared" si="3"/>
        <v>3.5325654044094726E-2</v>
      </c>
    </row>
    <row r="28" spans="1:13" x14ac:dyDescent="0.2">
      <c r="A28" s="23" t="s">
        <v>56</v>
      </c>
      <c r="B28" s="20">
        <v>2235</v>
      </c>
      <c r="C28" s="21">
        <v>2204</v>
      </c>
      <c r="D28" s="10">
        <v>597</v>
      </c>
      <c r="E28" s="10">
        <v>1607</v>
      </c>
      <c r="F28" s="21">
        <v>31</v>
      </c>
      <c r="G28" s="10">
        <v>9</v>
      </c>
      <c r="H28" s="10">
        <v>22</v>
      </c>
      <c r="I28" s="33">
        <f t="shared" si="0"/>
        <v>-0.41351795028087357</v>
      </c>
      <c r="J28" s="33">
        <f t="shared" si="1"/>
        <v>1.1131044323305928</v>
      </c>
      <c r="K28" s="16"/>
      <c r="L28" s="33">
        <f t="shared" si="2"/>
        <v>-6.2339389489578937E-3</v>
      </c>
      <c r="M28" s="33">
        <f t="shared" si="3"/>
        <v>1.5238517430785962E-2</v>
      </c>
    </row>
    <row r="29" spans="1:13" x14ac:dyDescent="0.2">
      <c r="A29" s="23" t="s">
        <v>57</v>
      </c>
      <c r="B29" s="20">
        <v>728</v>
      </c>
      <c r="C29" s="21">
        <v>713</v>
      </c>
      <c r="D29" s="10">
        <v>156</v>
      </c>
      <c r="E29" s="10">
        <v>557</v>
      </c>
      <c r="F29" s="21">
        <v>15</v>
      </c>
      <c r="G29" s="10">
        <v>4</v>
      </c>
      <c r="H29" s="10">
        <v>11</v>
      </c>
      <c r="I29" s="33">
        <f t="shared" si="0"/>
        <v>-0.10805494178193682</v>
      </c>
      <c r="J29" s="33">
        <f t="shared" si="1"/>
        <v>0.38581155495217184</v>
      </c>
      <c r="K29" s="16"/>
      <c r="L29" s="33">
        <f t="shared" si="2"/>
        <v>-2.7706395328701747E-3</v>
      </c>
      <c r="M29" s="33">
        <f t="shared" si="3"/>
        <v>7.6192587153929812E-3</v>
      </c>
    </row>
    <row r="30" spans="1:13" x14ac:dyDescent="0.2">
      <c r="A30" s="23" t="s">
        <v>24</v>
      </c>
      <c r="B30" s="20">
        <v>123</v>
      </c>
      <c r="C30" s="21">
        <v>122</v>
      </c>
      <c r="D30" s="4">
        <v>28</v>
      </c>
      <c r="E30" s="4">
        <v>94</v>
      </c>
      <c r="F30" s="21">
        <v>1</v>
      </c>
      <c r="G30" s="10">
        <v>1</v>
      </c>
      <c r="H30" s="10">
        <v>0</v>
      </c>
      <c r="I30" s="33">
        <f t="shared" si="0"/>
        <v>-1.9394476730091224E-2</v>
      </c>
      <c r="J30" s="33">
        <f t="shared" si="1"/>
        <v>6.5110029022449112E-2</v>
      </c>
      <c r="K30" s="16"/>
      <c r="L30" s="33">
        <f t="shared" si="2"/>
        <v>-6.9265988321754368E-4</v>
      </c>
      <c r="M30" s="33">
        <f t="shared" si="3"/>
        <v>0</v>
      </c>
    </row>
    <row r="31" spans="1:13" x14ac:dyDescent="0.2">
      <c r="A31" s="23"/>
      <c r="B31" s="20"/>
      <c r="C31" s="21"/>
      <c r="F31" s="21"/>
      <c r="G31" s="10"/>
      <c r="H31" s="10"/>
    </row>
    <row r="32" spans="1:13" x14ac:dyDescent="0.2">
      <c r="A32" s="4" t="s">
        <v>58</v>
      </c>
      <c r="B32" s="20"/>
      <c r="C32" s="21"/>
      <c r="F32" s="21"/>
      <c r="G32" s="10"/>
      <c r="H32" s="10"/>
    </row>
    <row r="33" spans="1:8" x14ac:dyDescent="0.2">
      <c r="A33" s="23"/>
      <c r="B33" s="20"/>
      <c r="C33" s="21"/>
      <c r="F33" s="21"/>
      <c r="G33" s="10"/>
      <c r="H33" s="10"/>
    </row>
    <row r="62" spans="1:6" x14ac:dyDescent="0.2">
      <c r="A62" s="15" t="s">
        <v>59</v>
      </c>
      <c r="B62" s="15"/>
    </row>
    <row r="63" spans="1:6" ht="12" thickBot="1" x14ac:dyDescent="0.25"/>
    <row r="64" spans="1:6" ht="34.5" thickBot="1" x14ac:dyDescent="0.25">
      <c r="A64" s="26"/>
      <c r="B64" s="27"/>
      <c r="C64" s="27"/>
      <c r="D64" s="27"/>
      <c r="E64" s="28" t="s">
        <v>60</v>
      </c>
      <c r="F64" s="29" t="s">
        <v>61</v>
      </c>
    </row>
    <row r="66" spans="1:14" x14ac:dyDescent="0.2">
      <c r="A66" s="4" t="s">
        <v>62</v>
      </c>
      <c r="E66" s="22">
        <v>10.285999265780523</v>
      </c>
      <c r="F66" s="22">
        <v>65.35892922452264</v>
      </c>
      <c r="N66" s="22"/>
    </row>
    <row r="67" spans="1:14" x14ac:dyDescent="0.2">
      <c r="A67" s="4" t="s">
        <v>63</v>
      </c>
      <c r="E67" s="22">
        <v>12.652125426851653</v>
      </c>
      <c r="F67" s="22">
        <v>99.862561215422815</v>
      </c>
      <c r="N67" s="22"/>
    </row>
    <row r="68" spans="1:14" x14ac:dyDescent="0.2">
      <c r="A68" s="4" t="s">
        <v>64</v>
      </c>
      <c r="E68" s="22">
        <v>23.748536755996703</v>
      </c>
      <c r="F68" s="22">
        <v>117.09147040947599</v>
      </c>
      <c r="N68" s="22"/>
    </row>
    <row r="69" spans="1:14" x14ac:dyDescent="0.2">
      <c r="A69" s="4" t="s">
        <v>65</v>
      </c>
      <c r="E69" s="22">
        <v>8.3791066072826261</v>
      </c>
      <c r="F69" s="22">
        <v>118.01403695444975</v>
      </c>
      <c r="N69" s="22"/>
    </row>
    <row r="70" spans="1:14" x14ac:dyDescent="0.2">
      <c r="A70" s="4" t="s">
        <v>66</v>
      </c>
      <c r="E70" s="22">
        <v>53.275389371755239</v>
      </c>
      <c r="F70" s="22">
        <v>85.28594001441553</v>
      </c>
      <c r="N70" s="22"/>
    </row>
    <row r="71" spans="1:14" x14ac:dyDescent="0.2">
      <c r="A71" s="4" t="s">
        <v>67</v>
      </c>
      <c r="E71" s="22">
        <v>100.1467949763497</v>
      </c>
      <c r="F71" s="22">
        <v>110.75142544354982</v>
      </c>
      <c r="N71" s="22"/>
    </row>
    <row r="73" spans="1:14" x14ac:dyDescent="0.2">
      <c r="A73" s="4" t="s">
        <v>68</v>
      </c>
    </row>
    <row r="74" spans="1:14" x14ac:dyDescent="0.2">
      <c r="A74" s="4" t="s">
        <v>69</v>
      </c>
    </row>
    <row r="76" spans="1:14" x14ac:dyDescent="0.2">
      <c r="A76" s="4" t="s">
        <v>70</v>
      </c>
    </row>
  </sheetData>
  <mergeCells count="4">
    <mergeCell ref="A5:A6"/>
    <mergeCell ref="B5:B6"/>
    <mergeCell ref="C5:E5"/>
    <mergeCell ref="F5:H5"/>
  </mergeCells>
  <hyperlinks>
    <hyperlink ref="G2" location="Port01!A1" display="Índice" xr:uid="{CB000B14-C081-48E7-868E-B24D3B68B1CC}"/>
  </hyperlinks>
  <pageMargins left="0.98425196850393704" right="0.75" top="0.59055118110236227" bottom="1" header="0" footer="0"/>
  <pageSetup paperSize="9" scale="96" orientation="portrait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DAC5E-F4F6-46C2-B75F-83BBB4C00CE1}">
  <sheetPr>
    <pageSetUpPr autoPageBreaks="0" fitToPage="1"/>
  </sheetPr>
  <dimension ref="A1:N76"/>
  <sheetViews>
    <sheetView showGridLines="0" workbookViewId="0"/>
  </sheetViews>
  <sheetFormatPr baseColWidth="10" defaultRowHeight="11.25" x14ac:dyDescent="0.2"/>
  <cols>
    <col min="1" max="2" width="11.42578125" style="4"/>
    <col min="3" max="3" width="12" style="4" customWidth="1"/>
    <col min="4" max="5" width="10.42578125" style="4" customWidth="1"/>
    <col min="6" max="6" width="12" style="4" customWidth="1"/>
    <col min="7" max="8" width="10.42578125" style="4" customWidth="1"/>
    <col min="9" max="13" width="0.42578125" style="4" customWidth="1"/>
    <col min="14" max="14" width="9.7109375" style="4" customWidth="1"/>
    <col min="15" max="16384" width="11.42578125" style="4"/>
  </cols>
  <sheetData>
    <row r="1" spans="1:13" ht="12" thickBot="1" x14ac:dyDescent="0.25">
      <c r="A1" s="15" t="s">
        <v>26</v>
      </c>
      <c r="B1" s="15"/>
      <c r="E1" s="15" t="s">
        <v>71</v>
      </c>
      <c r="F1" s="15" t="s">
        <v>77</v>
      </c>
      <c r="I1" s="16" t="str">
        <f>F1&amp;" "&amp;MM!$I$1</f>
        <v>06. TETUÁN 01.01.22</v>
      </c>
    </row>
    <row r="2" spans="1:13" ht="12" thickBot="1" x14ac:dyDescent="0.25">
      <c r="A2" s="15" t="s">
        <v>28</v>
      </c>
      <c r="B2" s="15"/>
      <c r="G2" s="17" t="s">
        <v>29</v>
      </c>
    </row>
    <row r="3" spans="1:13" x14ac:dyDescent="0.2">
      <c r="A3" s="15" t="s">
        <v>30</v>
      </c>
      <c r="B3" s="15"/>
      <c r="I3" s="3" t="s">
        <v>0</v>
      </c>
    </row>
    <row r="4" spans="1:13" ht="12" thickBot="1" x14ac:dyDescent="0.25">
      <c r="A4" s="15"/>
      <c r="B4" s="15"/>
    </row>
    <row r="5" spans="1:13" ht="12" thickBot="1" x14ac:dyDescent="0.25">
      <c r="A5" s="37" t="s">
        <v>31</v>
      </c>
      <c r="B5" s="39" t="s">
        <v>32</v>
      </c>
      <c r="C5" s="41" t="s">
        <v>33</v>
      </c>
      <c r="D5" s="41"/>
      <c r="E5" s="41"/>
      <c r="F5" s="41" t="s">
        <v>34</v>
      </c>
      <c r="G5" s="41"/>
      <c r="H5" s="41"/>
    </row>
    <row r="6" spans="1:13" ht="18" customHeight="1" thickBot="1" x14ac:dyDescent="0.25">
      <c r="A6" s="38"/>
      <c r="B6" s="40"/>
      <c r="C6" s="18" t="s">
        <v>35</v>
      </c>
      <c r="D6" s="18" t="s">
        <v>36</v>
      </c>
      <c r="E6" s="18" t="s">
        <v>37</v>
      </c>
      <c r="F6" s="18" t="s">
        <v>35</v>
      </c>
      <c r="G6" s="18" t="s">
        <v>36</v>
      </c>
      <c r="H6" s="18" t="s">
        <v>37</v>
      </c>
      <c r="I6" s="16" t="s">
        <v>94</v>
      </c>
      <c r="J6" s="16" t="s">
        <v>96</v>
      </c>
      <c r="K6" s="16"/>
      <c r="L6" s="16" t="s">
        <v>95</v>
      </c>
      <c r="M6" s="16" t="s">
        <v>97</v>
      </c>
    </row>
    <row r="7" spans="1:13" x14ac:dyDescent="0.2">
      <c r="I7" s="16"/>
      <c r="J7" s="16"/>
      <c r="K7" s="16"/>
      <c r="L7" s="16"/>
      <c r="M7" s="16"/>
    </row>
    <row r="8" spans="1:13" x14ac:dyDescent="0.2">
      <c r="A8" s="19" t="s">
        <v>1</v>
      </c>
      <c r="B8" s="20">
        <v>157432</v>
      </c>
      <c r="C8" s="21">
        <v>125574</v>
      </c>
      <c r="D8" s="21">
        <v>57586</v>
      </c>
      <c r="E8" s="21">
        <v>67988</v>
      </c>
      <c r="F8" s="21">
        <v>31858</v>
      </c>
      <c r="G8" s="21">
        <v>14050</v>
      </c>
      <c r="H8" s="21">
        <v>17808</v>
      </c>
      <c r="I8" s="16"/>
      <c r="J8" s="16"/>
      <c r="K8" s="16"/>
      <c r="L8" s="16"/>
      <c r="M8" s="16"/>
    </row>
    <row r="9" spans="1:13" x14ac:dyDescent="0.2">
      <c r="A9" s="23"/>
      <c r="B9" s="23"/>
      <c r="C9" s="24"/>
      <c r="F9" s="24"/>
      <c r="G9" s="10"/>
      <c r="H9" s="10"/>
      <c r="I9" s="16"/>
      <c r="J9" s="16"/>
      <c r="K9" s="16"/>
      <c r="L9" s="16"/>
      <c r="M9" s="16"/>
    </row>
    <row r="10" spans="1:13" x14ac:dyDescent="0.2">
      <c r="A10" s="25" t="s">
        <v>38</v>
      </c>
      <c r="B10" s="20">
        <v>5839</v>
      </c>
      <c r="C10" s="21">
        <v>4685</v>
      </c>
      <c r="D10" s="10">
        <v>2410</v>
      </c>
      <c r="E10" s="10">
        <v>2275</v>
      </c>
      <c r="F10" s="21">
        <v>1154</v>
      </c>
      <c r="G10" s="10">
        <v>562</v>
      </c>
      <c r="H10" s="10">
        <v>592</v>
      </c>
      <c r="I10" s="33">
        <f>-D10/$B$8*100</f>
        <v>-1.5308196554702982</v>
      </c>
      <c r="J10" s="33">
        <f>E10/$B$8*100</f>
        <v>1.4450683469688501</v>
      </c>
      <c r="K10" s="16"/>
      <c r="L10" s="33">
        <f>-G10/$B$8*100</f>
        <v>-0.35697952131714006</v>
      </c>
      <c r="M10" s="33">
        <f>H10/$B$8*100</f>
        <v>0.37603536765079526</v>
      </c>
    </row>
    <row r="11" spans="1:13" x14ac:dyDescent="0.2">
      <c r="A11" s="25" t="s">
        <v>39</v>
      </c>
      <c r="B11" s="20">
        <v>5564</v>
      </c>
      <c r="C11" s="21">
        <v>4607</v>
      </c>
      <c r="D11" s="10">
        <v>2323</v>
      </c>
      <c r="E11" s="10">
        <v>2284</v>
      </c>
      <c r="F11" s="21">
        <v>957</v>
      </c>
      <c r="G11" s="10">
        <v>481</v>
      </c>
      <c r="H11" s="10">
        <v>476</v>
      </c>
      <c r="I11" s="33">
        <f t="shared" ref="I11:I30" si="0">-D11/$B$8*100</f>
        <v>-1.4755577011026983</v>
      </c>
      <c r="J11" s="33">
        <f t="shared" ref="J11:J30" si="1">E11/$B$8*100</f>
        <v>1.4507851008689465</v>
      </c>
      <c r="K11" s="16"/>
      <c r="L11" s="33">
        <f t="shared" ref="L11:L30" si="2">-G11/$B$8*100</f>
        <v>-0.30552873621627114</v>
      </c>
      <c r="M11" s="33">
        <f t="shared" ref="M11:M30" si="3">H11/$B$8*100</f>
        <v>0.30235276182732862</v>
      </c>
    </row>
    <row r="12" spans="1:13" x14ac:dyDescent="0.2">
      <c r="A12" s="25" t="s">
        <v>40</v>
      </c>
      <c r="B12" s="20">
        <v>5497</v>
      </c>
      <c r="C12" s="21">
        <v>4636</v>
      </c>
      <c r="D12" s="10">
        <v>2400</v>
      </c>
      <c r="E12" s="10">
        <v>2236</v>
      </c>
      <c r="F12" s="21">
        <v>861</v>
      </c>
      <c r="G12" s="10">
        <v>485</v>
      </c>
      <c r="H12" s="10">
        <v>376</v>
      </c>
      <c r="I12" s="33">
        <f t="shared" si="0"/>
        <v>-1.5244677066924133</v>
      </c>
      <c r="J12" s="33">
        <f t="shared" si="1"/>
        <v>1.4202957467350983</v>
      </c>
      <c r="K12" s="16"/>
      <c r="L12" s="33">
        <f t="shared" si="2"/>
        <v>-0.30806951572742519</v>
      </c>
      <c r="M12" s="33">
        <f t="shared" si="3"/>
        <v>0.23883327404847807</v>
      </c>
    </row>
    <row r="13" spans="1:13" x14ac:dyDescent="0.2">
      <c r="A13" s="25" t="s">
        <v>41</v>
      </c>
      <c r="B13" s="20">
        <v>5738</v>
      </c>
      <c r="C13" s="21">
        <v>4613</v>
      </c>
      <c r="D13" s="10">
        <v>2346</v>
      </c>
      <c r="E13" s="10">
        <v>2267</v>
      </c>
      <c r="F13" s="21">
        <v>1125</v>
      </c>
      <c r="G13" s="10">
        <v>615</v>
      </c>
      <c r="H13" s="10">
        <v>510</v>
      </c>
      <c r="I13" s="33">
        <f t="shared" si="0"/>
        <v>-1.490167183291834</v>
      </c>
      <c r="J13" s="33">
        <f t="shared" si="1"/>
        <v>1.439986787946542</v>
      </c>
      <c r="K13" s="16"/>
      <c r="L13" s="33">
        <f t="shared" si="2"/>
        <v>-0.39064484983993086</v>
      </c>
      <c r="M13" s="33">
        <f t="shared" si="3"/>
        <v>0.32394938767213782</v>
      </c>
    </row>
    <row r="14" spans="1:13" x14ac:dyDescent="0.2">
      <c r="A14" s="25" t="s">
        <v>42</v>
      </c>
      <c r="B14" s="20">
        <v>7937</v>
      </c>
      <c r="C14" s="21">
        <v>5467</v>
      </c>
      <c r="D14" s="10">
        <v>2795</v>
      </c>
      <c r="E14" s="10">
        <v>2672</v>
      </c>
      <c r="F14" s="21">
        <v>2470</v>
      </c>
      <c r="G14" s="10">
        <v>1093</v>
      </c>
      <c r="H14" s="10">
        <v>1377</v>
      </c>
      <c r="I14" s="33">
        <f t="shared" si="0"/>
        <v>-1.7753696834188728</v>
      </c>
      <c r="J14" s="33">
        <f t="shared" si="1"/>
        <v>1.6972407134508867</v>
      </c>
      <c r="K14" s="16"/>
      <c r="L14" s="33">
        <f t="shared" si="2"/>
        <v>-0.69426800142283651</v>
      </c>
      <c r="M14" s="33">
        <f t="shared" si="3"/>
        <v>0.87466334671477219</v>
      </c>
    </row>
    <row r="15" spans="1:13" x14ac:dyDescent="0.2">
      <c r="A15" s="25" t="s">
        <v>43</v>
      </c>
      <c r="B15" s="20">
        <v>12705</v>
      </c>
      <c r="C15" s="21">
        <v>8315</v>
      </c>
      <c r="D15" s="10">
        <v>4181</v>
      </c>
      <c r="E15" s="10">
        <v>4134</v>
      </c>
      <c r="F15" s="21">
        <v>4390</v>
      </c>
      <c r="G15" s="10">
        <v>1850</v>
      </c>
      <c r="H15" s="10">
        <v>2540</v>
      </c>
      <c r="I15" s="33">
        <f t="shared" si="0"/>
        <v>-2.6557497840337416</v>
      </c>
      <c r="J15" s="33">
        <f t="shared" si="1"/>
        <v>2.6258956247776815</v>
      </c>
      <c r="K15" s="16"/>
      <c r="L15" s="33">
        <f t="shared" si="2"/>
        <v>-1.1751105239087352</v>
      </c>
      <c r="M15" s="33">
        <f t="shared" si="3"/>
        <v>1.6133949895828039</v>
      </c>
    </row>
    <row r="16" spans="1:13" x14ac:dyDescent="0.2">
      <c r="A16" s="25" t="s">
        <v>44</v>
      </c>
      <c r="B16" s="20">
        <v>14542</v>
      </c>
      <c r="C16" s="21">
        <v>9436</v>
      </c>
      <c r="D16" s="10">
        <v>4689</v>
      </c>
      <c r="E16" s="10">
        <v>4747</v>
      </c>
      <c r="F16" s="21">
        <v>5106</v>
      </c>
      <c r="G16" s="10">
        <v>2095</v>
      </c>
      <c r="H16" s="10">
        <v>3011</v>
      </c>
      <c r="I16" s="33">
        <f t="shared" si="0"/>
        <v>-2.9784287819503024</v>
      </c>
      <c r="J16" s="33">
        <f t="shared" si="1"/>
        <v>3.0152700848620357</v>
      </c>
      <c r="K16" s="16"/>
      <c r="L16" s="33">
        <f t="shared" si="2"/>
        <v>-1.3307332689669189</v>
      </c>
      <c r="M16" s="33">
        <f t="shared" si="3"/>
        <v>1.9125717770211901</v>
      </c>
    </row>
    <row r="17" spans="1:13" x14ac:dyDescent="0.2">
      <c r="A17" s="25" t="s">
        <v>45</v>
      </c>
      <c r="B17" s="20">
        <v>13545</v>
      </c>
      <c r="C17" s="21">
        <v>9310</v>
      </c>
      <c r="D17" s="10">
        <v>4665</v>
      </c>
      <c r="E17" s="10">
        <v>4645</v>
      </c>
      <c r="F17" s="21">
        <v>4235</v>
      </c>
      <c r="G17" s="10">
        <v>1792</v>
      </c>
      <c r="H17" s="10">
        <v>2443</v>
      </c>
      <c r="I17" s="33">
        <f t="shared" si="0"/>
        <v>-2.9631841048833785</v>
      </c>
      <c r="J17" s="33">
        <f t="shared" si="1"/>
        <v>2.9504802073276082</v>
      </c>
      <c r="K17" s="16"/>
      <c r="L17" s="33">
        <f t="shared" si="2"/>
        <v>-1.1382692209970018</v>
      </c>
      <c r="M17" s="33">
        <f t="shared" si="3"/>
        <v>1.5517810864373189</v>
      </c>
    </row>
    <row r="18" spans="1:13" x14ac:dyDescent="0.2">
      <c r="A18" s="25" t="s">
        <v>46</v>
      </c>
      <c r="B18" s="20">
        <v>12480</v>
      </c>
      <c r="C18" s="21">
        <v>9161</v>
      </c>
      <c r="D18" s="10">
        <v>4517</v>
      </c>
      <c r="E18" s="10">
        <v>4644</v>
      </c>
      <c r="F18" s="21">
        <v>3319</v>
      </c>
      <c r="G18" s="10">
        <v>1530</v>
      </c>
      <c r="H18" s="10">
        <v>1789</v>
      </c>
      <c r="I18" s="33">
        <f t="shared" si="0"/>
        <v>-2.8691752629706793</v>
      </c>
      <c r="J18" s="33">
        <f t="shared" si="1"/>
        <v>2.9498450124498197</v>
      </c>
      <c r="K18" s="16"/>
      <c r="L18" s="33">
        <f t="shared" si="2"/>
        <v>-0.97184816301641341</v>
      </c>
      <c r="M18" s="33">
        <f t="shared" si="3"/>
        <v>1.1363636363636365</v>
      </c>
    </row>
    <row r="19" spans="1:13" x14ac:dyDescent="0.2">
      <c r="A19" s="25" t="s">
        <v>47</v>
      </c>
      <c r="B19" s="20">
        <v>11807</v>
      </c>
      <c r="C19" s="21">
        <v>9258</v>
      </c>
      <c r="D19" s="10">
        <v>4410</v>
      </c>
      <c r="E19" s="10">
        <v>4848</v>
      </c>
      <c r="F19" s="21">
        <v>2549</v>
      </c>
      <c r="G19" s="10">
        <v>1193</v>
      </c>
      <c r="H19" s="10">
        <v>1356</v>
      </c>
      <c r="I19" s="33">
        <f t="shared" si="0"/>
        <v>-2.8012094110473096</v>
      </c>
      <c r="J19" s="33">
        <f t="shared" si="1"/>
        <v>3.0794247675186748</v>
      </c>
      <c r="K19" s="16"/>
      <c r="L19" s="33">
        <f t="shared" si="2"/>
        <v>-0.75778748920168715</v>
      </c>
      <c r="M19" s="33">
        <f t="shared" si="3"/>
        <v>0.8613242542812134</v>
      </c>
    </row>
    <row r="20" spans="1:13" x14ac:dyDescent="0.2">
      <c r="A20" s="25" t="s">
        <v>48</v>
      </c>
      <c r="B20" s="20">
        <v>11021</v>
      </c>
      <c r="C20" s="21">
        <v>9063</v>
      </c>
      <c r="D20" s="10">
        <v>4216</v>
      </c>
      <c r="E20" s="10">
        <v>4847</v>
      </c>
      <c r="F20" s="21">
        <v>1958</v>
      </c>
      <c r="G20" s="10">
        <v>857</v>
      </c>
      <c r="H20" s="10">
        <v>1101</v>
      </c>
      <c r="I20" s="33">
        <f t="shared" si="0"/>
        <v>-2.6779816047563392</v>
      </c>
      <c r="J20" s="33">
        <f t="shared" si="1"/>
        <v>3.0787895726408863</v>
      </c>
      <c r="K20" s="16"/>
      <c r="L20" s="33">
        <f t="shared" si="2"/>
        <v>-0.54436201026474929</v>
      </c>
      <c r="M20" s="33">
        <f t="shared" si="3"/>
        <v>0.69934956044514462</v>
      </c>
    </row>
    <row r="21" spans="1:13" x14ac:dyDescent="0.2">
      <c r="A21" s="25" t="s">
        <v>49</v>
      </c>
      <c r="B21" s="20">
        <v>10891</v>
      </c>
      <c r="C21" s="21">
        <v>9476</v>
      </c>
      <c r="D21" s="10">
        <v>4203</v>
      </c>
      <c r="E21" s="10">
        <v>5273</v>
      </c>
      <c r="F21" s="21">
        <v>1415</v>
      </c>
      <c r="G21" s="10">
        <v>629</v>
      </c>
      <c r="H21" s="10">
        <v>786</v>
      </c>
      <c r="I21" s="33">
        <f t="shared" si="0"/>
        <v>-2.6697240713450885</v>
      </c>
      <c r="J21" s="33">
        <f t="shared" si="1"/>
        <v>3.3493825905787893</v>
      </c>
      <c r="K21" s="16"/>
      <c r="L21" s="33">
        <f t="shared" si="2"/>
        <v>-0.39953757812896995</v>
      </c>
      <c r="M21" s="33">
        <f t="shared" si="3"/>
        <v>0.49926317394176528</v>
      </c>
    </row>
    <row r="22" spans="1:13" x14ac:dyDescent="0.2">
      <c r="A22" s="25" t="s">
        <v>50</v>
      </c>
      <c r="B22" s="20">
        <v>9500</v>
      </c>
      <c r="C22" s="21">
        <v>8563</v>
      </c>
      <c r="D22" s="10">
        <v>3750</v>
      </c>
      <c r="E22" s="10">
        <v>4813</v>
      </c>
      <c r="F22" s="21">
        <v>937</v>
      </c>
      <c r="G22" s="10">
        <v>375</v>
      </c>
      <c r="H22" s="10">
        <v>562</v>
      </c>
      <c r="I22" s="33">
        <f t="shared" si="0"/>
        <v>-2.3819807917068956</v>
      </c>
      <c r="J22" s="33">
        <f t="shared" si="1"/>
        <v>3.0571929467960772</v>
      </c>
      <c r="K22" s="16"/>
      <c r="L22" s="33">
        <f t="shared" si="2"/>
        <v>-0.23819807917068955</v>
      </c>
      <c r="M22" s="33">
        <f t="shared" si="3"/>
        <v>0.35697952131714006</v>
      </c>
    </row>
    <row r="23" spans="1:13" x14ac:dyDescent="0.2">
      <c r="A23" s="25" t="s">
        <v>51</v>
      </c>
      <c r="B23" s="20">
        <v>7665</v>
      </c>
      <c r="C23" s="21">
        <v>7075</v>
      </c>
      <c r="D23" s="10">
        <v>2957</v>
      </c>
      <c r="E23" s="10">
        <v>4118</v>
      </c>
      <c r="F23" s="21">
        <v>590</v>
      </c>
      <c r="G23" s="10">
        <v>217</v>
      </c>
      <c r="H23" s="10">
        <v>373</v>
      </c>
      <c r="I23" s="33">
        <f t="shared" si="0"/>
        <v>-1.8782712536206108</v>
      </c>
      <c r="J23" s="33">
        <f t="shared" si="1"/>
        <v>2.6157325067330657</v>
      </c>
      <c r="K23" s="16"/>
      <c r="L23" s="33">
        <f t="shared" si="2"/>
        <v>-0.13783728848010571</v>
      </c>
      <c r="M23" s="33">
        <f t="shared" si="3"/>
        <v>0.23692768941511255</v>
      </c>
    </row>
    <row r="24" spans="1:13" x14ac:dyDescent="0.2">
      <c r="A24" s="25" t="s">
        <v>52</v>
      </c>
      <c r="B24" s="20">
        <v>6405</v>
      </c>
      <c r="C24" s="21">
        <v>6002</v>
      </c>
      <c r="D24" s="10">
        <v>2420</v>
      </c>
      <c r="E24" s="10">
        <v>3582</v>
      </c>
      <c r="F24" s="21">
        <v>403</v>
      </c>
      <c r="G24" s="10">
        <v>149</v>
      </c>
      <c r="H24" s="10">
        <v>254</v>
      </c>
      <c r="I24" s="33">
        <f t="shared" si="0"/>
        <v>-1.5371716042481833</v>
      </c>
      <c r="J24" s="33">
        <f t="shared" si="1"/>
        <v>2.275268052238427</v>
      </c>
      <c r="K24" s="16"/>
      <c r="L24" s="33">
        <f t="shared" si="2"/>
        <v>-9.4644036790487329E-2</v>
      </c>
      <c r="M24" s="33">
        <f t="shared" si="3"/>
        <v>0.1613394989582804</v>
      </c>
    </row>
    <row r="25" spans="1:13" x14ac:dyDescent="0.2">
      <c r="A25" s="23" t="s">
        <v>53</v>
      </c>
      <c r="B25" s="20">
        <v>5556</v>
      </c>
      <c r="C25" s="21">
        <v>5359</v>
      </c>
      <c r="D25" s="10">
        <v>2033</v>
      </c>
      <c r="E25" s="10">
        <v>3326</v>
      </c>
      <c r="F25" s="21">
        <v>197</v>
      </c>
      <c r="G25" s="10">
        <v>64</v>
      </c>
      <c r="H25" s="10">
        <v>133</v>
      </c>
      <c r="I25" s="33">
        <f t="shared" si="0"/>
        <v>-1.2913511865440317</v>
      </c>
      <c r="J25" s="33">
        <f t="shared" si="1"/>
        <v>2.1126581635245696</v>
      </c>
      <c r="K25" s="16"/>
      <c r="L25" s="33">
        <f t="shared" si="2"/>
        <v>-4.0652472178464349E-2</v>
      </c>
      <c r="M25" s="33">
        <f t="shared" si="3"/>
        <v>8.4480918745871242E-2</v>
      </c>
    </row>
    <row r="26" spans="1:13" x14ac:dyDescent="0.2">
      <c r="A26" s="23" t="s">
        <v>54</v>
      </c>
      <c r="B26" s="20">
        <v>4137</v>
      </c>
      <c r="C26" s="21">
        <v>4025</v>
      </c>
      <c r="D26" s="10">
        <v>1419</v>
      </c>
      <c r="E26" s="10">
        <v>2606</v>
      </c>
      <c r="F26" s="21">
        <v>112</v>
      </c>
      <c r="G26" s="10">
        <v>34</v>
      </c>
      <c r="H26" s="10">
        <v>78</v>
      </c>
      <c r="I26" s="33">
        <f t="shared" si="0"/>
        <v>-0.90134153158188934</v>
      </c>
      <c r="J26" s="33">
        <f t="shared" si="1"/>
        <v>1.6553178515168454</v>
      </c>
      <c r="K26" s="16"/>
      <c r="L26" s="33">
        <f t="shared" si="2"/>
        <v>-2.1596625844809186E-2</v>
      </c>
      <c r="M26" s="33">
        <f t="shared" si="3"/>
        <v>4.9545200467503429E-2</v>
      </c>
    </row>
    <row r="27" spans="1:13" x14ac:dyDescent="0.2">
      <c r="A27" s="23" t="s">
        <v>55</v>
      </c>
      <c r="B27" s="20">
        <v>3824</v>
      </c>
      <c r="C27" s="21">
        <v>3765</v>
      </c>
      <c r="D27" s="10">
        <v>1147</v>
      </c>
      <c r="E27" s="10">
        <v>2618</v>
      </c>
      <c r="F27" s="21">
        <v>59</v>
      </c>
      <c r="G27" s="10">
        <v>23</v>
      </c>
      <c r="H27" s="10">
        <v>36</v>
      </c>
      <c r="I27" s="33">
        <f t="shared" si="0"/>
        <v>-0.72856852482341583</v>
      </c>
      <c r="J27" s="33">
        <f t="shared" si="1"/>
        <v>1.6629401900503074</v>
      </c>
      <c r="K27" s="16"/>
      <c r="L27" s="33">
        <f t="shared" si="2"/>
        <v>-1.4609482189135626E-2</v>
      </c>
      <c r="M27" s="33">
        <f t="shared" si="3"/>
        <v>2.2867015600386197E-2</v>
      </c>
    </row>
    <row r="28" spans="1:13" x14ac:dyDescent="0.2">
      <c r="A28" s="23" t="s">
        <v>56</v>
      </c>
      <c r="B28" s="20">
        <v>2061</v>
      </c>
      <c r="C28" s="21">
        <v>2045</v>
      </c>
      <c r="D28" s="10">
        <v>553</v>
      </c>
      <c r="E28" s="10">
        <v>1492</v>
      </c>
      <c r="F28" s="21">
        <v>16</v>
      </c>
      <c r="G28" s="10">
        <v>4</v>
      </c>
      <c r="H28" s="10">
        <v>12</v>
      </c>
      <c r="I28" s="33">
        <f t="shared" si="0"/>
        <v>-0.35126276741704354</v>
      </c>
      <c r="J28" s="33">
        <f t="shared" si="1"/>
        <v>0.94771075766045021</v>
      </c>
      <c r="K28" s="16"/>
      <c r="L28" s="33">
        <f t="shared" si="2"/>
        <v>-2.5407795111540218E-3</v>
      </c>
      <c r="M28" s="33">
        <f t="shared" si="3"/>
        <v>7.6223385334620664E-3</v>
      </c>
    </row>
    <row r="29" spans="1:13" x14ac:dyDescent="0.2">
      <c r="A29" s="23" t="s">
        <v>57</v>
      </c>
      <c r="B29" s="20">
        <v>619</v>
      </c>
      <c r="C29" s="21">
        <v>616</v>
      </c>
      <c r="D29" s="10">
        <v>133</v>
      </c>
      <c r="E29" s="10">
        <v>483</v>
      </c>
      <c r="F29" s="21">
        <v>3</v>
      </c>
      <c r="G29" s="10">
        <v>2</v>
      </c>
      <c r="H29" s="10">
        <v>1</v>
      </c>
      <c r="I29" s="33">
        <f t="shared" si="0"/>
        <v>-8.4480918745871242E-2</v>
      </c>
      <c r="J29" s="33">
        <f t="shared" si="1"/>
        <v>0.30679912597184816</v>
      </c>
      <c r="K29" s="16"/>
      <c r="L29" s="33">
        <f t="shared" si="2"/>
        <v>-1.2703897555770109E-3</v>
      </c>
      <c r="M29" s="33">
        <f t="shared" si="3"/>
        <v>6.3519487778850546E-4</v>
      </c>
    </row>
    <row r="30" spans="1:13" x14ac:dyDescent="0.2">
      <c r="A30" s="23" t="s">
        <v>24</v>
      </c>
      <c r="B30" s="20">
        <v>99</v>
      </c>
      <c r="C30" s="21">
        <v>97</v>
      </c>
      <c r="D30" s="4">
        <v>19</v>
      </c>
      <c r="E30" s="4">
        <v>78</v>
      </c>
      <c r="F30" s="21">
        <v>2</v>
      </c>
      <c r="G30" s="10">
        <v>0</v>
      </c>
      <c r="H30" s="10">
        <v>2</v>
      </c>
      <c r="I30" s="33">
        <f t="shared" si="0"/>
        <v>-1.2068702677981605E-2</v>
      </c>
      <c r="J30" s="33">
        <f t="shared" si="1"/>
        <v>4.9545200467503429E-2</v>
      </c>
      <c r="K30" s="16"/>
      <c r="L30" s="33">
        <f t="shared" si="2"/>
        <v>0</v>
      </c>
      <c r="M30" s="33">
        <f t="shared" si="3"/>
        <v>1.2703897555770109E-3</v>
      </c>
    </row>
    <row r="31" spans="1:13" x14ac:dyDescent="0.2">
      <c r="A31" s="23"/>
      <c r="B31" s="20"/>
      <c r="C31" s="21"/>
      <c r="F31" s="21"/>
      <c r="G31" s="10"/>
      <c r="H31" s="10"/>
    </row>
    <row r="32" spans="1:13" x14ac:dyDescent="0.2">
      <c r="A32" s="4" t="s">
        <v>58</v>
      </c>
      <c r="B32" s="20"/>
      <c r="C32" s="21"/>
      <c r="F32" s="21"/>
      <c r="G32" s="10"/>
      <c r="H32" s="10"/>
    </row>
    <row r="33" spans="1:8" x14ac:dyDescent="0.2">
      <c r="A33" s="23"/>
      <c r="B33" s="20"/>
      <c r="C33" s="21"/>
      <c r="F33" s="21"/>
      <c r="G33" s="10"/>
      <c r="H33" s="10"/>
    </row>
    <row r="62" spans="1:6" x14ac:dyDescent="0.2">
      <c r="A62" s="15" t="s">
        <v>59</v>
      </c>
      <c r="B62" s="15"/>
    </row>
    <row r="63" spans="1:6" ht="12" thickBot="1" x14ac:dyDescent="0.25"/>
    <row r="64" spans="1:6" ht="34.5" thickBot="1" x14ac:dyDescent="0.25">
      <c r="A64" s="26"/>
      <c r="B64" s="27"/>
      <c r="C64" s="27"/>
      <c r="D64" s="27"/>
      <c r="E64" s="28" t="s">
        <v>60</v>
      </c>
      <c r="F64" s="29" t="s">
        <v>61</v>
      </c>
    </row>
    <row r="66" spans="1:14" x14ac:dyDescent="0.2">
      <c r="A66" s="4" t="s">
        <v>62</v>
      </c>
      <c r="E66" s="22">
        <v>20.236038416586208</v>
      </c>
      <c r="F66" s="22">
        <v>128.58311268351201</v>
      </c>
      <c r="N66" s="22"/>
    </row>
    <row r="67" spans="1:14" x14ac:dyDescent="0.2">
      <c r="A67" s="4" t="s">
        <v>63</v>
      </c>
      <c r="E67" s="22">
        <v>10.734793434625743</v>
      </c>
      <c r="F67" s="22">
        <v>84.72916054286928</v>
      </c>
      <c r="N67" s="22"/>
    </row>
    <row r="68" spans="1:14" x14ac:dyDescent="0.2">
      <c r="A68" s="4" t="s">
        <v>64</v>
      </c>
      <c r="E68" s="22">
        <v>19.288327658925759</v>
      </c>
      <c r="F68" s="22">
        <v>95.100539057552396</v>
      </c>
      <c r="N68" s="22"/>
    </row>
    <row r="69" spans="1:14" x14ac:dyDescent="0.2">
      <c r="A69" s="4" t="s">
        <v>65</v>
      </c>
      <c r="E69" s="22">
        <v>6.8219929874485494</v>
      </c>
      <c r="F69" s="22">
        <v>96.083147077280586</v>
      </c>
      <c r="N69" s="22"/>
    </row>
    <row r="70" spans="1:14" x14ac:dyDescent="0.2">
      <c r="A70" s="4" t="s">
        <v>66</v>
      </c>
      <c r="E70" s="22">
        <v>55.65435026015939</v>
      </c>
      <c r="F70" s="22">
        <v>89.094301023460417</v>
      </c>
      <c r="N70" s="22"/>
    </row>
    <row r="71" spans="1:14" x14ac:dyDescent="0.2">
      <c r="A71" s="4" t="s">
        <v>67</v>
      </c>
      <c r="E71" s="22">
        <v>104.94248741912293</v>
      </c>
      <c r="F71" s="22">
        <v>116.05493789396247</v>
      </c>
      <c r="N71" s="22"/>
    </row>
    <row r="73" spans="1:14" x14ac:dyDescent="0.2">
      <c r="A73" s="4" t="s">
        <v>68</v>
      </c>
    </row>
    <row r="74" spans="1:14" x14ac:dyDescent="0.2">
      <c r="A74" s="4" t="s">
        <v>69</v>
      </c>
    </row>
    <row r="76" spans="1:14" x14ac:dyDescent="0.2">
      <c r="A76" s="4" t="s">
        <v>70</v>
      </c>
    </row>
  </sheetData>
  <mergeCells count="4">
    <mergeCell ref="A5:A6"/>
    <mergeCell ref="B5:B6"/>
    <mergeCell ref="C5:E5"/>
    <mergeCell ref="F5:H5"/>
  </mergeCells>
  <hyperlinks>
    <hyperlink ref="G2" location="Port01!A1" display="Índice" xr:uid="{4F22A036-C051-4731-ADED-E7E2E383C220}"/>
  </hyperlinks>
  <pageMargins left="0.98425196850393704" right="0.75" top="0.59055118110236227" bottom="1" header="0" footer="0"/>
  <pageSetup paperSize="9" scale="85" orientation="portrait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556CD-51C2-40B0-993D-A8F6BF49BB5C}">
  <sheetPr>
    <pageSetUpPr autoPageBreaks="0" fitToPage="1"/>
  </sheetPr>
  <dimension ref="A1:N76"/>
  <sheetViews>
    <sheetView showGridLines="0" workbookViewId="0">
      <selection activeCell="O28" sqref="O28"/>
    </sheetView>
  </sheetViews>
  <sheetFormatPr baseColWidth="10" defaultRowHeight="11.25" x14ac:dyDescent="0.2"/>
  <cols>
    <col min="1" max="2" width="11.42578125" style="4"/>
    <col min="3" max="3" width="12" style="4" customWidth="1"/>
    <col min="4" max="5" width="10.42578125" style="4" customWidth="1"/>
    <col min="6" max="6" width="12" style="4" customWidth="1"/>
    <col min="7" max="8" width="10.42578125" style="4" customWidth="1"/>
    <col min="9" max="13" width="0.42578125" style="4" customWidth="1"/>
    <col min="14" max="14" width="9.7109375" style="4" customWidth="1"/>
    <col min="15" max="16384" width="11.42578125" style="4"/>
  </cols>
  <sheetData>
    <row r="1" spans="1:13" ht="12" thickBot="1" x14ac:dyDescent="0.25">
      <c r="A1" s="15" t="s">
        <v>26</v>
      </c>
      <c r="B1" s="15"/>
      <c r="E1" s="15" t="s">
        <v>71</v>
      </c>
      <c r="F1" s="15" t="s">
        <v>78</v>
      </c>
      <c r="I1" s="16" t="str">
        <f>F1&amp;" "&amp;MM!$I$1</f>
        <v>07. CHAMBERÍ 01.01.22</v>
      </c>
    </row>
    <row r="2" spans="1:13" ht="12" thickBot="1" x14ac:dyDescent="0.25">
      <c r="A2" s="15" t="s">
        <v>28</v>
      </c>
      <c r="B2" s="15"/>
      <c r="G2" s="17" t="s">
        <v>29</v>
      </c>
    </row>
    <row r="3" spans="1:13" x14ac:dyDescent="0.2">
      <c r="A3" s="15" t="s">
        <v>30</v>
      </c>
      <c r="B3" s="15"/>
      <c r="I3" s="3" t="s">
        <v>0</v>
      </c>
    </row>
    <row r="4" spans="1:13" ht="12" thickBot="1" x14ac:dyDescent="0.25">
      <c r="A4" s="15"/>
      <c r="B4" s="15"/>
    </row>
    <row r="5" spans="1:13" ht="12" thickBot="1" x14ac:dyDescent="0.25">
      <c r="A5" s="37" t="s">
        <v>31</v>
      </c>
      <c r="B5" s="39" t="s">
        <v>32</v>
      </c>
      <c r="C5" s="41" t="s">
        <v>33</v>
      </c>
      <c r="D5" s="41"/>
      <c r="E5" s="41"/>
      <c r="F5" s="41" t="s">
        <v>34</v>
      </c>
      <c r="G5" s="41"/>
      <c r="H5" s="41"/>
    </row>
    <row r="6" spans="1:13" ht="18" customHeight="1" thickBot="1" x14ac:dyDescent="0.25">
      <c r="A6" s="38"/>
      <c r="B6" s="40"/>
      <c r="C6" s="18" t="s">
        <v>35</v>
      </c>
      <c r="D6" s="18" t="s">
        <v>36</v>
      </c>
      <c r="E6" s="18" t="s">
        <v>37</v>
      </c>
      <c r="F6" s="18" t="s">
        <v>35</v>
      </c>
      <c r="G6" s="18" t="s">
        <v>36</v>
      </c>
      <c r="H6" s="18" t="s">
        <v>37</v>
      </c>
      <c r="I6" s="16" t="s">
        <v>94</v>
      </c>
      <c r="J6" s="16" t="s">
        <v>96</v>
      </c>
      <c r="K6" s="16"/>
      <c r="L6" s="16" t="s">
        <v>95</v>
      </c>
      <c r="M6" s="16" t="s">
        <v>97</v>
      </c>
    </row>
    <row r="7" spans="1:13" x14ac:dyDescent="0.2">
      <c r="I7" s="16"/>
      <c r="J7" s="16"/>
      <c r="K7" s="16"/>
      <c r="L7" s="16"/>
      <c r="M7" s="16"/>
    </row>
    <row r="8" spans="1:13" x14ac:dyDescent="0.2">
      <c r="A8" s="19" t="s">
        <v>1</v>
      </c>
      <c r="B8" s="20">
        <v>137286</v>
      </c>
      <c r="C8" s="21">
        <v>119771</v>
      </c>
      <c r="D8" s="21">
        <v>53248</v>
      </c>
      <c r="E8" s="21">
        <v>66523</v>
      </c>
      <c r="F8" s="21">
        <v>17515</v>
      </c>
      <c r="G8" s="21">
        <v>7618</v>
      </c>
      <c r="H8" s="21">
        <v>9897</v>
      </c>
      <c r="I8" s="16"/>
      <c r="J8" s="16"/>
      <c r="K8" s="16"/>
      <c r="L8" s="16"/>
      <c r="M8" s="16"/>
    </row>
    <row r="9" spans="1:13" x14ac:dyDescent="0.2">
      <c r="A9" s="23"/>
      <c r="B9" s="23"/>
      <c r="C9" s="24"/>
      <c r="F9" s="24"/>
      <c r="G9" s="10"/>
      <c r="H9" s="10"/>
      <c r="I9" s="16"/>
      <c r="J9" s="16"/>
      <c r="K9" s="16"/>
      <c r="L9" s="16"/>
      <c r="M9" s="16"/>
    </row>
    <row r="10" spans="1:13" x14ac:dyDescent="0.2">
      <c r="A10" s="25" t="s">
        <v>38</v>
      </c>
      <c r="B10" s="20">
        <v>4728</v>
      </c>
      <c r="C10" s="21">
        <v>4267</v>
      </c>
      <c r="D10" s="10">
        <v>2151</v>
      </c>
      <c r="E10" s="10">
        <v>2116</v>
      </c>
      <c r="F10" s="21">
        <v>461</v>
      </c>
      <c r="G10" s="10">
        <v>222</v>
      </c>
      <c r="H10" s="10">
        <v>239</v>
      </c>
      <c r="I10" s="33">
        <f>-D10/$B$8*100</f>
        <v>-1.5668021502556706</v>
      </c>
      <c r="J10" s="33">
        <f>E10/$B$8*100</f>
        <v>1.5413079265183631</v>
      </c>
      <c r="K10" s="16"/>
      <c r="L10" s="33">
        <f>-G10/$B$8*100</f>
        <v>-0.16170621913377911</v>
      </c>
      <c r="M10" s="33">
        <f>H10/$B$8*100</f>
        <v>0.17408912780618563</v>
      </c>
    </row>
    <row r="11" spans="1:13" x14ac:dyDescent="0.2">
      <c r="A11" s="25" t="s">
        <v>39</v>
      </c>
      <c r="B11" s="20">
        <v>4435</v>
      </c>
      <c r="C11" s="21">
        <v>4052</v>
      </c>
      <c r="D11" s="10">
        <v>2090</v>
      </c>
      <c r="E11" s="10">
        <v>1962</v>
      </c>
      <c r="F11" s="21">
        <v>383</v>
      </c>
      <c r="G11" s="10">
        <v>192</v>
      </c>
      <c r="H11" s="10">
        <v>191</v>
      </c>
      <c r="I11" s="33">
        <f t="shared" ref="I11:I30" si="0">-D11/$B$8*100</f>
        <v>-1.522369360313506</v>
      </c>
      <c r="J11" s="33">
        <f t="shared" ref="J11:J30" si="1">E11/$B$8*100</f>
        <v>1.4291333420742101</v>
      </c>
      <c r="K11" s="16"/>
      <c r="L11" s="33">
        <f t="shared" ref="L11:L30" si="2">-G11/$B$8*100</f>
        <v>-0.13985402735894409</v>
      </c>
      <c r="M11" s="33">
        <f t="shared" ref="M11:M30" si="3">H11/$B$8*100</f>
        <v>0.13912562096644959</v>
      </c>
    </row>
    <row r="12" spans="1:13" x14ac:dyDescent="0.2">
      <c r="A12" s="25" t="s">
        <v>40</v>
      </c>
      <c r="B12" s="20">
        <v>4467</v>
      </c>
      <c r="C12" s="21">
        <v>4088</v>
      </c>
      <c r="D12" s="10">
        <v>2005</v>
      </c>
      <c r="E12" s="10">
        <v>2083</v>
      </c>
      <c r="F12" s="21">
        <v>379</v>
      </c>
      <c r="G12" s="10">
        <v>183</v>
      </c>
      <c r="H12" s="10">
        <v>196</v>
      </c>
      <c r="I12" s="33">
        <f t="shared" si="0"/>
        <v>-1.4604548169514735</v>
      </c>
      <c r="J12" s="33">
        <f t="shared" si="1"/>
        <v>1.5172705155660446</v>
      </c>
      <c r="K12" s="16"/>
      <c r="L12" s="33">
        <f t="shared" si="2"/>
        <v>-0.1332983698264936</v>
      </c>
      <c r="M12" s="33">
        <f t="shared" si="3"/>
        <v>0.1427676529289221</v>
      </c>
    </row>
    <row r="13" spans="1:13" x14ac:dyDescent="0.2">
      <c r="A13" s="25" t="s">
        <v>41</v>
      </c>
      <c r="B13" s="20">
        <v>4824</v>
      </c>
      <c r="C13" s="21">
        <v>4301</v>
      </c>
      <c r="D13" s="10">
        <v>2136</v>
      </c>
      <c r="E13" s="10">
        <v>2165</v>
      </c>
      <c r="F13" s="21">
        <v>523</v>
      </c>
      <c r="G13" s="10">
        <v>240</v>
      </c>
      <c r="H13" s="10">
        <v>283</v>
      </c>
      <c r="I13" s="33">
        <f t="shared" si="0"/>
        <v>-1.555876054368253</v>
      </c>
      <c r="J13" s="33">
        <f t="shared" si="1"/>
        <v>1.5769998397505938</v>
      </c>
      <c r="K13" s="16"/>
      <c r="L13" s="33">
        <f t="shared" si="2"/>
        <v>-0.17481753419868012</v>
      </c>
      <c r="M13" s="33">
        <f t="shared" si="3"/>
        <v>0.20613900907594365</v>
      </c>
    </row>
    <row r="14" spans="1:13" x14ac:dyDescent="0.2">
      <c r="A14" s="25" t="s">
        <v>42</v>
      </c>
      <c r="B14" s="20">
        <v>6823</v>
      </c>
      <c r="C14" s="21">
        <v>5182</v>
      </c>
      <c r="D14" s="10">
        <v>2535</v>
      </c>
      <c r="E14" s="10">
        <v>2647</v>
      </c>
      <c r="F14" s="21">
        <v>1641</v>
      </c>
      <c r="G14" s="10">
        <v>683</v>
      </c>
      <c r="H14" s="10">
        <v>958</v>
      </c>
      <c r="I14" s="33">
        <f t="shared" si="0"/>
        <v>-1.8465102049735589</v>
      </c>
      <c r="J14" s="33">
        <f t="shared" si="1"/>
        <v>1.9280917209329431</v>
      </c>
      <c r="K14" s="16"/>
      <c r="L14" s="33">
        <f t="shared" si="2"/>
        <v>-0.49750156607374391</v>
      </c>
      <c r="M14" s="33">
        <f t="shared" si="3"/>
        <v>0.69781332400973151</v>
      </c>
    </row>
    <row r="15" spans="1:13" x14ac:dyDescent="0.2">
      <c r="A15" s="25" t="s">
        <v>43</v>
      </c>
      <c r="B15" s="20">
        <v>11444</v>
      </c>
      <c r="C15" s="21">
        <v>8472</v>
      </c>
      <c r="D15" s="10">
        <v>4034</v>
      </c>
      <c r="E15" s="10">
        <v>4438</v>
      </c>
      <c r="F15" s="21">
        <v>2972</v>
      </c>
      <c r="G15" s="10">
        <v>1206</v>
      </c>
      <c r="H15" s="10">
        <v>1766</v>
      </c>
      <c r="I15" s="33">
        <f t="shared" si="0"/>
        <v>-2.9383913873228149</v>
      </c>
      <c r="J15" s="33">
        <f t="shared" si="1"/>
        <v>3.2326675698905931</v>
      </c>
      <c r="K15" s="16"/>
      <c r="L15" s="33">
        <f t="shared" si="2"/>
        <v>-0.87845810934836766</v>
      </c>
      <c r="M15" s="33">
        <f t="shared" si="3"/>
        <v>1.2863656891452879</v>
      </c>
    </row>
    <row r="16" spans="1:13" x14ac:dyDescent="0.2">
      <c r="A16" s="25" t="s">
        <v>44</v>
      </c>
      <c r="B16" s="20">
        <v>11656</v>
      </c>
      <c r="C16" s="21">
        <v>8789</v>
      </c>
      <c r="D16" s="10">
        <v>4345</v>
      </c>
      <c r="E16" s="10">
        <v>4444</v>
      </c>
      <c r="F16" s="21">
        <v>2867</v>
      </c>
      <c r="G16" s="10">
        <v>1244</v>
      </c>
      <c r="H16" s="10">
        <v>1623</v>
      </c>
      <c r="I16" s="33">
        <f t="shared" si="0"/>
        <v>-3.1649257753886051</v>
      </c>
      <c r="J16" s="33">
        <f t="shared" si="1"/>
        <v>3.2370380082455603</v>
      </c>
      <c r="K16" s="16"/>
      <c r="L16" s="33">
        <f t="shared" si="2"/>
        <v>-0.90613755226315873</v>
      </c>
      <c r="M16" s="33">
        <f t="shared" si="3"/>
        <v>1.1822035750185744</v>
      </c>
    </row>
    <row r="17" spans="1:13" x14ac:dyDescent="0.2">
      <c r="A17" s="25" t="s">
        <v>45</v>
      </c>
      <c r="B17" s="20">
        <v>10011</v>
      </c>
      <c r="C17" s="21">
        <v>7885</v>
      </c>
      <c r="D17" s="10">
        <v>3821</v>
      </c>
      <c r="E17" s="10">
        <v>4064</v>
      </c>
      <c r="F17" s="21">
        <v>2126</v>
      </c>
      <c r="G17" s="10">
        <v>953</v>
      </c>
      <c r="H17" s="10">
        <v>1173</v>
      </c>
      <c r="I17" s="33">
        <f t="shared" si="0"/>
        <v>-2.7832408257214869</v>
      </c>
      <c r="J17" s="33">
        <f t="shared" si="1"/>
        <v>2.9602435790976505</v>
      </c>
      <c r="K17" s="16"/>
      <c r="L17" s="33">
        <f t="shared" si="2"/>
        <v>-0.69417129204725891</v>
      </c>
      <c r="M17" s="33">
        <f t="shared" si="3"/>
        <v>0.85442069839604917</v>
      </c>
    </row>
    <row r="18" spans="1:13" x14ac:dyDescent="0.2">
      <c r="A18" s="25" t="s">
        <v>46</v>
      </c>
      <c r="B18" s="20">
        <v>9553</v>
      </c>
      <c r="C18" s="21">
        <v>7920</v>
      </c>
      <c r="D18" s="10">
        <v>3918</v>
      </c>
      <c r="E18" s="10">
        <v>4002</v>
      </c>
      <c r="F18" s="21">
        <v>1633</v>
      </c>
      <c r="G18" s="10">
        <v>734</v>
      </c>
      <c r="H18" s="10">
        <v>899</v>
      </c>
      <c r="I18" s="33">
        <f t="shared" si="0"/>
        <v>-2.8538962457934534</v>
      </c>
      <c r="J18" s="33">
        <f t="shared" si="1"/>
        <v>2.915082382762991</v>
      </c>
      <c r="K18" s="16"/>
      <c r="L18" s="33">
        <f t="shared" si="2"/>
        <v>-0.53465029209096337</v>
      </c>
      <c r="M18" s="33">
        <f t="shared" si="3"/>
        <v>0.65483734685255601</v>
      </c>
    </row>
    <row r="19" spans="1:13" x14ac:dyDescent="0.2">
      <c r="A19" s="25" t="s">
        <v>47</v>
      </c>
      <c r="B19" s="20">
        <v>9323</v>
      </c>
      <c r="C19" s="21">
        <v>8149</v>
      </c>
      <c r="D19" s="10">
        <v>3884</v>
      </c>
      <c r="E19" s="10">
        <v>4265</v>
      </c>
      <c r="F19" s="21">
        <v>1174</v>
      </c>
      <c r="G19" s="10">
        <v>537</v>
      </c>
      <c r="H19" s="10">
        <v>637</v>
      </c>
      <c r="I19" s="33">
        <f t="shared" si="0"/>
        <v>-2.8291304284486398</v>
      </c>
      <c r="J19" s="33">
        <f t="shared" si="1"/>
        <v>3.1066532639890445</v>
      </c>
      <c r="K19" s="16"/>
      <c r="L19" s="33">
        <f t="shared" si="2"/>
        <v>-0.39115423276954675</v>
      </c>
      <c r="M19" s="33">
        <f t="shared" si="3"/>
        <v>0.46399487201899681</v>
      </c>
    </row>
    <row r="20" spans="1:13" x14ac:dyDescent="0.2">
      <c r="A20" s="25" t="s">
        <v>48</v>
      </c>
      <c r="B20" s="20">
        <v>8686</v>
      </c>
      <c r="C20" s="21">
        <v>7701</v>
      </c>
      <c r="D20" s="10">
        <v>3548</v>
      </c>
      <c r="E20" s="10">
        <v>4153</v>
      </c>
      <c r="F20" s="21">
        <v>985</v>
      </c>
      <c r="G20" s="10">
        <v>450</v>
      </c>
      <c r="H20" s="10">
        <v>535</v>
      </c>
      <c r="I20" s="33">
        <f t="shared" si="0"/>
        <v>-2.5843858805704878</v>
      </c>
      <c r="J20" s="33">
        <f t="shared" si="1"/>
        <v>3.0250717480296609</v>
      </c>
      <c r="K20" s="16"/>
      <c r="L20" s="33">
        <f t="shared" si="2"/>
        <v>-0.32778287662252525</v>
      </c>
      <c r="M20" s="33">
        <f t="shared" si="3"/>
        <v>0.38969741998455776</v>
      </c>
    </row>
    <row r="21" spans="1:13" x14ac:dyDescent="0.2">
      <c r="A21" s="25" t="s">
        <v>49</v>
      </c>
      <c r="B21" s="20">
        <v>9145</v>
      </c>
      <c r="C21" s="21">
        <v>8329</v>
      </c>
      <c r="D21" s="10">
        <v>3671</v>
      </c>
      <c r="E21" s="10">
        <v>4658</v>
      </c>
      <c r="F21" s="21">
        <v>816</v>
      </c>
      <c r="G21" s="10">
        <v>362</v>
      </c>
      <c r="H21" s="10">
        <v>454</v>
      </c>
      <c r="I21" s="33">
        <f t="shared" si="0"/>
        <v>-2.6739798668473114</v>
      </c>
      <c r="J21" s="33">
        <f t="shared" si="1"/>
        <v>3.3929169762393836</v>
      </c>
      <c r="K21" s="16"/>
      <c r="L21" s="33">
        <f t="shared" si="2"/>
        <v>-0.26368311408300921</v>
      </c>
      <c r="M21" s="33">
        <f t="shared" si="3"/>
        <v>0.33069650219250324</v>
      </c>
    </row>
    <row r="22" spans="1:13" x14ac:dyDescent="0.2">
      <c r="A22" s="25" t="s">
        <v>50</v>
      </c>
      <c r="B22" s="20">
        <v>8669</v>
      </c>
      <c r="C22" s="21">
        <v>8066</v>
      </c>
      <c r="D22" s="10">
        <v>3435</v>
      </c>
      <c r="E22" s="10">
        <v>4631</v>
      </c>
      <c r="F22" s="21">
        <v>603</v>
      </c>
      <c r="G22" s="10">
        <v>229</v>
      </c>
      <c r="H22" s="10">
        <v>374</v>
      </c>
      <c r="I22" s="33">
        <f t="shared" si="0"/>
        <v>-2.5020759582186094</v>
      </c>
      <c r="J22" s="33">
        <f t="shared" si="1"/>
        <v>3.3732500036420316</v>
      </c>
      <c r="K22" s="16"/>
      <c r="L22" s="33">
        <f t="shared" si="2"/>
        <v>-0.16680506388124064</v>
      </c>
      <c r="M22" s="33">
        <f t="shared" si="3"/>
        <v>0.27242399079294322</v>
      </c>
    </row>
    <row r="23" spans="1:13" x14ac:dyDescent="0.2">
      <c r="A23" s="25" t="s">
        <v>51</v>
      </c>
      <c r="B23" s="20">
        <v>8088</v>
      </c>
      <c r="C23" s="21">
        <v>7666</v>
      </c>
      <c r="D23" s="10">
        <v>3113</v>
      </c>
      <c r="E23" s="10">
        <v>4553</v>
      </c>
      <c r="F23" s="21">
        <v>422</v>
      </c>
      <c r="G23" s="10">
        <v>164</v>
      </c>
      <c r="H23" s="10">
        <v>258</v>
      </c>
      <c r="I23" s="33">
        <f t="shared" si="0"/>
        <v>-2.2675290998353805</v>
      </c>
      <c r="J23" s="33">
        <f t="shared" si="1"/>
        <v>3.3164343050274612</v>
      </c>
      <c r="K23" s="16"/>
      <c r="L23" s="33">
        <f t="shared" si="2"/>
        <v>-0.11945864836909809</v>
      </c>
      <c r="M23" s="33">
        <f t="shared" si="3"/>
        <v>0.18792884926358114</v>
      </c>
    </row>
    <row r="24" spans="1:13" x14ac:dyDescent="0.2">
      <c r="A24" s="25" t="s">
        <v>52</v>
      </c>
      <c r="B24" s="20">
        <v>7288</v>
      </c>
      <c r="C24" s="21">
        <v>7042</v>
      </c>
      <c r="D24" s="10">
        <v>2823</v>
      </c>
      <c r="E24" s="10">
        <v>4219</v>
      </c>
      <c r="F24" s="21">
        <v>246</v>
      </c>
      <c r="G24" s="10">
        <v>102</v>
      </c>
      <c r="H24" s="10">
        <v>144</v>
      </c>
      <c r="I24" s="33">
        <f t="shared" si="0"/>
        <v>-2.0562912460119751</v>
      </c>
      <c r="J24" s="33">
        <f t="shared" si="1"/>
        <v>3.0731465699342979</v>
      </c>
      <c r="K24" s="16"/>
      <c r="L24" s="33">
        <f t="shared" si="2"/>
        <v>-7.4297452034439049E-2</v>
      </c>
      <c r="M24" s="33">
        <f t="shared" si="3"/>
        <v>0.10489052051920807</v>
      </c>
    </row>
    <row r="25" spans="1:13" x14ac:dyDescent="0.2">
      <c r="A25" s="23" t="s">
        <v>53</v>
      </c>
      <c r="B25" s="20">
        <v>6448</v>
      </c>
      <c r="C25" s="21">
        <v>6321</v>
      </c>
      <c r="D25" s="10">
        <v>2370</v>
      </c>
      <c r="E25" s="10">
        <v>3951</v>
      </c>
      <c r="F25" s="21">
        <v>127</v>
      </c>
      <c r="G25" s="10">
        <v>56</v>
      </c>
      <c r="H25" s="10">
        <v>71</v>
      </c>
      <c r="I25" s="33">
        <f t="shared" si="0"/>
        <v>-1.7263231502119663</v>
      </c>
      <c r="J25" s="33">
        <f t="shared" si="1"/>
        <v>2.8779336567457716</v>
      </c>
      <c r="K25" s="16"/>
      <c r="L25" s="33">
        <f t="shared" si="2"/>
        <v>-4.0790757979692033E-2</v>
      </c>
      <c r="M25" s="33">
        <f t="shared" si="3"/>
        <v>5.1716853867109537E-2</v>
      </c>
    </row>
    <row r="26" spans="1:13" x14ac:dyDescent="0.2">
      <c r="A26" s="23" t="s">
        <v>54</v>
      </c>
      <c r="B26" s="20">
        <v>4502</v>
      </c>
      <c r="C26" s="21">
        <v>4417</v>
      </c>
      <c r="D26" s="10">
        <v>1505</v>
      </c>
      <c r="E26" s="10">
        <v>2912</v>
      </c>
      <c r="F26" s="21">
        <v>85</v>
      </c>
      <c r="G26" s="10">
        <v>37</v>
      </c>
      <c r="H26" s="10">
        <v>48</v>
      </c>
      <c r="I26" s="33">
        <f t="shared" si="0"/>
        <v>-1.0962516207042232</v>
      </c>
      <c r="J26" s="33">
        <f t="shared" si="1"/>
        <v>2.1211194149439856</v>
      </c>
      <c r="K26" s="16"/>
      <c r="L26" s="33">
        <f t="shared" si="2"/>
        <v>-2.695103652229652E-2</v>
      </c>
      <c r="M26" s="33">
        <f t="shared" si="3"/>
        <v>3.4963506839736022E-2</v>
      </c>
    </row>
    <row r="27" spans="1:13" x14ac:dyDescent="0.2">
      <c r="A27" s="23" t="s">
        <v>55</v>
      </c>
      <c r="B27" s="20">
        <v>3971</v>
      </c>
      <c r="C27" s="21">
        <v>3923</v>
      </c>
      <c r="D27" s="10">
        <v>1130</v>
      </c>
      <c r="E27" s="10">
        <v>2793</v>
      </c>
      <c r="F27" s="21">
        <v>48</v>
      </c>
      <c r="G27" s="10">
        <v>19</v>
      </c>
      <c r="H27" s="10">
        <v>29</v>
      </c>
      <c r="I27" s="33">
        <f t="shared" si="0"/>
        <v>-0.82309922351878562</v>
      </c>
      <c r="J27" s="33">
        <f t="shared" si="1"/>
        <v>2.03443905423714</v>
      </c>
      <c r="K27" s="16"/>
      <c r="L27" s="33">
        <f t="shared" si="2"/>
        <v>-1.383972145739551E-2</v>
      </c>
      <c r="M27" s="33">
        <f t="shared" si="3"/>
        <v>2.1123785382340516E-2</v>
      </c>
    </row>
    <row r="28" spans="1:13" x14ac:dyDescent="0.2">
      <c r="A28" s="23" t="s">
        <v>56</v>
      </c>
      <c r="B28" s="20">
        <v>2326</v>
      </c>
      <c r="C28" s="21">
        <v>2309</v>
      </c>
      <c r="D28" s="10">
        <v>561</v>
      </c>
      <c r="E28" s="10">
        <v>1748</v>
      </c>
      <c r="F28" s="21">
        <v>17</v>
      </c>
      <c r="G28" s="10">
        <v>2</v>
      </c>
      <c r="H28" s="10">
        <v>15</v>
      </c>
      <c r="I28" s="33">
        <f t="shared" si="0"/>
        <v>-0.40863598618941482</v>
      </c>
      <c r="J28" s="33">
        <f t="shared" si="1"/>
        <v>1.2732543740803868</v>
      </c>
      <c r="K28" s="16"/>
      <c r="L28" s="33">
        <f t="shared" si="2"/>
        <v>-1.4568127849890011E-3</v>
      </c>
      <c r="M28" s="33">
        <f t="shared" si="3"/>
        <v>1.0926095887417508E-2</v>
      </c>
    </row>
    <row r="29" spans="1:13" x14ac:dyDescent="0.2">
      <c r="A29" s="23" t="s">
        <v>57</v>
      </c>
      <c r="B29" s="20">
        <v>745</v>
      </c>
      <c r="C29" s="21">
        <v>739</v>
      </c>
      <c r="D29" s="10">
        <v>140</v>
      </c>
      <c r="E29" s="10">
        <v>599</v>
      </c>
      <c r="F29" s="21">
        <v>6</v>
      </c>
      <c r="G29" s="10">
        <v>3</v>
      </c>
      <c r="H29" s="10">
        <v>3</v>
      </c>
      <c r="I29" s="33">
        <f t="shared" si="0"/>
        <v>-0.10197689494923007</v>
      </c>
      <c r="J29" s="33">
        <f t="shared" si="1"/>
        <v>0.43631542910420579</v>
      </c>
      <c r="K29" s="16"/>
      <c r="L29" s="33">
        <f t="shared" si="2"/>
        <v>-2.1852191774835014E-3</v>
      </c>
      <c r="M29" s="33">
        <f t="shared" si="3"/>
        <v>2.1852191774835014E-3</v>
      </c>
    </row>
    <row r="30" spans="1:13" x14ac:dyDescent="0.2">
      <c r="A30" s="23" t="s">
        <v>24</v>
      </c>
      <c r="B30" s="20">
        <v>154</v>
      </c>
      <c r="C30" s="21">
        <v>153</v>
      </c>
      <c r="D30" s="4">
        <v>33</v>
      </c>
      <c r="E30" s="4">
        <v>120</v>
      </c>
      <c r="F30" s="21">
        <v>1</v>
      </c>
      <c r="G30" s="10">
        <v>0</v>
      </c>
      <c r="H30" s="10">
        <v>1</v>
      </c>
      <c r="I30" s="33">
        <f t="shared" si="0"/>
        <v>-2.4037410952318518E-2</v>
      </c>
      <c r="J30" s="33">
        <f t="shared" si="1"/>
        <v>8.7408767099340062E-2</v>
      </c>
      <c r="K30" s="16"/>
      <c r="L30" s="33">
        <f t="shared" si="2"/>
        <v>0</v>
      </c>
      <c r="M30" s="33">
        <f t="shared" si="3"/>
        <v>7.2840639249450057E-4</v>
      </c>
    </row>
    <row r="31" spans="1:13" x14ac:dyDescent="0.2">
      <c r="A31" s="23"/>
      <c r="B31" s="20"/>
      <c r="C31" s="21"/>
      <c r="F31" s="21"/>
      <c r="G31" s="10"/>
      <c r="H31" s="10"/>
    </row>
    <row r="32" spans="1:13" x14ac:dyDescent="0.2">
      <c r="A32" s="4" t="s">
        <v>58</v>
      </c>
      <c r="B32" s="20"/>
      <c r="C32" s="21"/>
      <c r="F32" s="21"/>
      <c r="G32" s="10"/>
      <c r="H32" s="10"/>
    </row>
    <row r="33" spans="1:8" x14ac:dyDescent="0.2">
      <c r="A33" s="23"/>
      <c r="B33" s="20"/>
      <c r="C33" s="21"/>
      <c r="F33" s="21"/>
      <c r="G33" s="10"/>
      <c r="H33" s="10"/>
    </row>
    <row r="62" spans="1:6" x14ac:dyDescent="0.2">
      <c r="A62" s="15" t="s">
        <v>59</v>
      </c>
      <c r="B62" s="15"/>
    </row>
    <row r="63" spans="1:6" ht="12" thickBot="1" x14ac:dyDescent="0.25"/>
    <row r="64" spans="1:6" ht="34.5" thickBot="1" x14ac:dyDescent="0.25">
      <c r="A64" s="26"/>
      <c r="B64" s="27"/>
      <c r="C64" s="27"/>
      <c r="D64" s="27"/>
      <c r="E64" s="28" t="s">
        <v>60</v>
      </c>
      <c r="F64" s="29" t="s">
        <v>61</v>
      </c>
    </row>
    <row r="66" spans="1:14" x14ac:dyDescent="0.2">
      <c r="A66" s="4" t="s">
        <v>62</v>
      </c>
      <c r="E66" s="22">
        <v>12.758037964541177</v>
      </c>
      <c r="F66" s="22">
        <v>81.066669248390724</v>
      </c>
      <c r="N66" s="22"/>
    </row>
    <row r="67" spans="1:14" x14ac:dyDescent="0.2">
      <c r="A67" s="4" t="s">
        <v>63</v>
      </c>
      <c r="E67" s="22">
        <v>9.9281791297000428</v>
      </c>
      <c r="F67" s="22">
        <v>78.362596215904432</v>
      </c>
      <c r="N67" s="22"/>
    </row>
    <row r="68" spans="1:14" x14ac:dyDescent="0.2">
      <c r="A68" s="4" t="s">
        <v>64</v>
      </c>
      <c r="E68" s="22">
        <v>24.417639089200648</v>
      </c>
      <c r="F68" s="22">
        <v>120.39046002109819</v>
      </c>
      <c r="N68" s="22"/>
    </row>
    <row r="69" spans="1:14" x14ac:dyDescent="0.2">
      <c r="A69" s="4" t="s">
        <v>65</v>
      </c>
      <c r="E69" s="22">
        <v>8.520897979400667</v>
      </c>
      <c r="F69" s="22">
        <v>120.01107232029852</v>
      </c>
      <c r="N69" s="22"/>
    </row>
    <row r="70" spans="1:14" x14ac:dyDescent="0.2">
      <c r="A70" s="4" t="s">
        <v>66</v>
      </c>
      <c r="E70" s="22">
        <v>40.65986516317642</v>
      </c>
      <c r="F70" s="22">
        <v>65.090370285296302</v>
      </c>
      <c r="N70" s="22"/>
    </row>
    <row r="71" spans="1:14" x14ac:dyDescent="0.2">
      <c r="A71" s="4" t="s">
        <v>67</v>
      </c>
      <c r="E71" s="22">
        <v>106.6065388951522</v>
      </c>
      <c r="F71" s="22">
        <v>117.89519721554343</v>
      </c>
      <c r="N71" s="22"/>
    </row>
    <row r="73" spans="1:14" x14ac:dyDescent="0.2">
      <c r="A73" s="4" t="s">
        <v>68</v>
      </c>
    </row>
    <row r="74" spans="1:14" x14ac:dyDescent="0.2">
      <c r="A74" s="4" t="s">
        <v>69</v>
      </c>
    </row>
    <row r="76" spans="1:14" x14ac:dyDescent="0.2">
      <c r="A76" s="4" t="s">
        <v>70</v>
      </c>
    </row>
  </sheetData>
  <mergeCells count="4">
    <mergeCell ref="A5:A6"/>
    <mergeCell ref="B5:B6"/>
    <mergeCell ref="C5:E5"/>
    <mergeCell ref="F5:H5"/>
  </mergeCells>
  <hyperlinks>
    <hyperlink ref="G2" location="Port01!A1" display="Índice" xr:uid="{DA4BB951-0CA7-499B-A39F-77D9E7A4A24E}"/>
  </hyperlinks>
  <pageMargins left="0.98425196850393704" right="0.75" top="0.59055118110236227" bottom="1" header="0" footer="0"/>
  <pageSetup paperSize="9" scale="85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</vt:i4>
      </vt:variant>
    </vt:vector>
  </HeadingPairs>
  <TitlesOfParts>
    <vt:vector size="24" baseType="lpstr">
      <vt:lpstr>Port01</vt:lpstr>
      <vt:lpstr>MM</vt:lpstr>
      <vt:lpstr>D01</vt:lpstr>
      <vt:lpstr>D02</vt:lpstr>
      <vt:lpstr>D03</vt:lpstr>
      <vt:lpstr>D04</vt:lpstr>
      <vt:lpstr>D05</vt:lpstr>
      <vt:lpstr>D06</vt:lpstr>
      <vt:lpstr>D07</vt:lpstr>
      <vt:lpstr>D08</vt:lpstr>
      <vt:lpstr>D09</vt:lpstr>
      <vt:lpstr>D10</vt:lpstr>
      <vt:lpstr>D11</vt:lpstr>
      <vt:lpstr>D12</vt:lpstr>
      <vt:lpstr>D13</vt:lpstr>
      <vt:lpstr>D14</vt:lpstr>
      <vt:lpstr>D15</vt:lpstr>
      <vt:lpstr>D16</vt:lpstr>
      <vt:lpstr>D17</vt:lpstr>
      <vt:lpstr>D18</vt:lpstr>
      <vt:lpstr>D19</vt:lpstr>
      <vt:lpstr>D20</vt:lpstr>
      <vt:lpstr>D21</vt:lpstr>
      <vt:lpstr>Port01!Área_de_impresión</vt:lpstr>
    </vt:vector>
  </TitlesOfParts>
  <Company>Informatica 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Delgado Rodriguez, Jorge</dc:creator>
  <cp:lastModifiedBy>Delgado Rodriguez, Jorge</cp:lastModifiedBy>
  <dcterms:created xsi:type="dcterms:W3CDTF">2022-12-07T09:20:44Z</dcterms:created>
  <dcterms:modified xsi:type="dcterms:W3CDTF">2022-12-21T13:17:05Z</dcterms:modified>
</cp:coreProperties>
</file>