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5C47DA39-616D-419B-BCE1-5A4B64E09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1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8" i="1" s="1"/>
  <c r="D38" i="1"/>
  <c r="D37" i="1"/>
  <c r="D36" i="1"/>
  <c r="D35" i="1"/>
  <c r="D34" i="1"/>
  <c r="D32" i="1"/>
  <c r="D31" i="1"/>
  <c r="D30" i="1"/>
  <c r="D28" i="1"/>
  <c r="D27" i="1"/>
  <c r="D26" i="1"/>
  <c r="D25" i="1"/>
  <c r="D21" i="1"/>
  <c r="D20" i="1"/>
  <c r="D18" i="1" s="1"/>
  <c r="D16" i="1"/>
  <c r="D14" i="1" s="1"/>
  <c r="D15" i="1"/>
  <c r="E10" i="1"/>
  <c r="E8" i="1" s="1"/>
  <c r="D8" i="1"/>
  <c r="D12" i="1" l="1"/>
  <c r="D23" i="1"/>
  <c r="D10" i="1" s="1"/>
</calcChain>
</file>

<file path=xl/sharedStrings.xml><?xml version="1.0" encoding="utf-8"?>
<sst xmlns="http://schemas.openxmlformats.org/spreadsheetml/2006/main" count="36" uniqueCount="34">
  <si>
    <t>Total recogida selectiva aportación</t>
  </si>
  <si>
    <t>Papel-cartón</t>
  </si>
  <si>
    <t>Recuperado en planta</t>
  </si>
  <si>
    <t>Vidrio</t>
  </si>
  <si>
    <t>Plásticos</t>
  </si>
  <si>
    <t>Ferromagnéticos</t>
  </si>
  <si>
    <t>Metales no ferromagnéticos</t>
  </si>
  <si>
    <r>
      <t xml:space="preserve">Férrico quemado </t>
    </r>
    <r>
      <rPr>
        <vertAlign val="superscript"/>
        <sz val="8"/>
        <rFont val="Arial"/>
        <family val="2"/>
      </rPr>
      <t>(1)</t>
    </r>
  </si>
  <si>
    <t>Línea blanca</t>
  </si>
  <si>
    <t>Aluminio</t>
  </si>
  <si>
    <t>Brik</t>
  </si>
  <si>
    <r>
      <t xml:space="preserve">Rechazos generados en los procesos de separación, clasificación y compostaje </t>
    </r>
    <r>
      <rPr>
        <vertAlign val="superscript"/>
        <sz val="8"/>
        <rFont val="Arial"/>
        <family val="2"/>
      </rPr>
      <t>(2)</t>
    </r>
  </si>
  <si>
    <t>A vertedero</t>
  </si>
  <si>
    <t>A incineración</t>
  </si>
  <si>
    <t>Acceso a 
Banco Datos</t>
  </si>
  <si>
    <t>Índice</t>
  </si>
  <si>
    <t>Datos</t>
  </si>
  <si>
    <t xml:space="preserve"> </t>
  </si>
  <si>
    <t>Recogida selectiva aportación</t>
  </si>
  <si>
    <t>TERRITORIO, CLIMATOLOGÍA Y MEDIO AMBIENTE. MEDIO AMBIENTE. RESIDUOS SÓLIDOS</t>
  </si>
  <si>
    <t>(1) Separado de las escorias de la planta de valoración energética</t>
  </si>
  <si>
    <t xml:space="preserve">NOTAS: 
             </t>
  </si>
  <si>
    <t xml:space="preserve"> (2) Rechazos de tratamiento: El flujo interno surge de los procesos de separación y clasificación y de compostaje</t>
  </si>
  <si>
    <t>Materiales recuperados</t>
  </si>
  <si>
    <t>Cantidad anual (Tm)</t>
  </si>
  <si>
    <t>10. Evolución de los materiales reciclables recuperados, compost producido y de los rechazos de los procesos de separación (Tm)</t>
  </si>
  <si>
    <t>Total (recuperado y recogida aportación)</t>
  </si>
  <si>
    <t>Compost producido ( Material Bioestabilizado )</t>
  </si>
  <si>
    <t xml:space="preserve">Compost producido </t>
  </si>
  <si>
    <t>Metales ferricos recuperados Complejo de Biometanizacion</t>
  </si>
  <si>
    <t>FUENTE: Área de Gobierno de Urbanismo, Medio Ambiente y Movilidad. Dirección General Parque Tecnológico Valdemingómez. Datos de Producción de Materiales Recuperados</t>
  </si>
  <si>
    <t>Si desea participar en nuestra encuesta de satisfacción, pinche aquí</t>
  </si>
  <si>
    <t>Total recuperados en planta PTV y puntos limpios</t>
  </si>
  <si>
    <t>Otro material recuperados en planta o punto limpio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</si>
</sst>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5" xfId="0" applyFont="1" applyBorder="1"/>
    <xf numFmtId="0" fontId="4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/>
    <xf numFmtId="0" fontId="4" fillId="0" borderId="5" xfId="0" applyFont="1" applyBorder="1" applyAlignment="1"/>
    <xf numFmtId="0" fontId="3" fillId="0" borderId="3" xfId="0" applyFont="1" applyBorder="1"/>
    <xf numFmtId="0" fontId="3" fillId="0" borderId="4" xfId="0" applyFont="1" applyBorder="1"/>
    <xf numFmtId="0" fontId="6" fillId="2" borderId="6" xfId="0" applyFont="1" applyFill="1" applyBorder="1" applyAlignment="1">
      <alignment horizontal="center" wrapText="1"/>
    </xf>
    <xf numFmtId="0" fontId="7" fillId="3" borderId="7" xfId="1" applyFont="1" applyFill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left"/>
    </xf>
    <xf numFmtId="3" fontId="4" fillId="0" borderId="0" xfId="0" applyNumberFormat="1" applyFont="1"/>
    <xf numFmtId="3" fontId="3" fillId="0" borderId="0" xfId="0" applyNumberFormat="1" applyFont="1" applyFill="1"/>
    <xf numFmtId="3" fontId="4" fillId="0" borderId="11" xfId="0" applyNumberFormat="1" applyFont="1" applyFill="1" applyBorder="1"/>
    <xf numFmtId="0" fontId="3" fillId="0" borderId="11" xfId="0" applyFont="1" applyFill="1" applyBorder="1"/>
    <xf numFmtId="0" fontId="4" fillId="0" borderId="11" xfId="0" applyFont="1" applyFill="1" applyBorder="1"/>
    <xf numFmtId="3" fontId="3" fillId="0" borderId="11" xfId="0" applyNumberFormat="1" applyFont="1" applyFill="1" applyBorder="1"/>
    <xf numFmtId="3" fontId="3" fillId="0" borderId="11" xfId="0" applyNumberFormat="1" applyFont="1" applyFill="1" applyBorder="1" applyAlignment="1">
      <alignment wrapText="1"/>
    </xf>
    <xf numFmtId="3" fontId="4" fillId="0" borderId="11" xfId="0" applyNumberFormat="1" applyFont="1" applyFill="1" applyBorder="1" applyAlignment="1">
      <alignment wrapText="1"/>
    </xf>
    <xf numFmtId="3" fontId="4" fillId="0" borderId="11" xfId="0" applyNumberFormat="1" applyFont="1" applyBorder="1"/>
    <xf numFmtId="3" fontId="3" fillId="0" borderId="0" xfId="0" applyNumberFormat="1" applyFont="1" applyBorder="1"/>
    <xf numFmtId="0" fontId="0" fillId="0" borderId="3" xfId="0" applyBorder="1" applyAlignment="1">
      <alignment wrapText="1"/>
    </xf>
    <xf numFmtId="0" fontId="4" fillId="2" borderId="12" xfId="0" applyFont="1" applyFill="1" applyBorder="1"/>
    <xf numFmtId="3" fontId="3" fillId="0" borderId="11" xfId="0" applyNumberFormat="1" applyFont="1" applyBorder="1"/>
    <xf numFmtId="0" fontId="3" fillId="0" borderId="1" xfId="0" applyFont="1" applyBorder="1" applyAlignment="1">
      <alignment horizontal="left" vertical="top" wrapText="1"/>
    </xf>
    <xf numFmtId="3" fontId="4" fillId="4" borderId="0" xfId="0" applyNumberFormat="1" applyFont="1" applyFill="1"/>
    <xf numFmtId="0" fontId="3" fillId="4" borderId="0" xfId="0" applyFont="1" applyFill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0" fontId="3" fillId="0" borderId="11" xfId="0" applyFont="1" applyBorder="1"/>
    <xf numFmtId="3" fontId="4" fillId="4" borderId="11" xfId="0" applyNumberFormat="1" applyFont="1" applyFill="1" applyBorder="1"/>
    <xf numFmtId="0" fontId="3" fillId="4" borderId="11" xfId="0" applyFont="1" applyFill="1" applyBorder="1"/>
    <xf numFmtId="0" fontId="4" fillId="0" borderId="11" xfId="0" applyFont="1" applyBorder="1"/>
    <xf numFmtId="3" fontId="3" fillId="0" borderId="11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4" fillId="0" borderId="0" xfId="0" applyFont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wrapText="1"/>
    </xf>
    <xf numFmtId="0" fontId="0" fillId="0" borderId="4" xfId="0" applyBorder="1"/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8" fillId="3" borderId="15" xfId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4" fontId="4" fillId="2" borderId="13" xfId="2" applyFont="1" applyFill="1" applyBorder="1" applyAlignment="1">
      <alignment horizontal="center"/>
    </xf>
    <xf numFmtId="44" fontId="4" fillId="2" borderId="14" xfId="2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drid-my.sharepoint.com/personal/bartolomemja_madrid_es/Documents/BARTOLO/TODO%20LA%20USB/DATOS%20PARA%20LA%20NUEVA%20DIRECTORA/652%20&#186;%20PETICION%20DE%20ESTADISTICA%202025/NEW%202025%20bartolo/N341025_3%202025%20MAT%20RECUPERADOS.xls" TargetMode="External"/><Relationship Id="rId1" Type="http://schemas.openxmlformats.org/officeDocument/2006/relationships/externalLinkPath" Target="https://madrid.sharepoint.com/personal/bartolomemja_madrid_es/Documents/BARTOLO/TODO%20LA%20USB/DATOS%20PARA%20LA%20NUEVA%20DIRECTORA/652%20&#186;%20PETICION%20DE%20ESTADISTICA%202025/NEW%202025%20bartolo/N341025_3%202025%20MAT%20RECUPER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341025"/>
    </sheetNames>
    <sheetDataSet>
      <sheetData sheetId="0" refreshError="1">
        <row r="8">
          <cell r="D8">
            <v>241989.421</v>
          </cell>
        </row>
        <row r="15">
          <cell r="D15">
            <v>12468.683000000001</v>
          </cell>
        </row>
        <row r="16">
          <cell r="D16">
            <v>100897.55</v>
          </cell>
        </row>
        <row r="20">
          <cell r="D20">
            <v>159.18</v>
          </cell>
        </row>
        <row r="21">
          <cell r="D21">
            <v>63403.579999999994</v>
          </cell>
        </row>
        <row r="25">
          <cell r="D25">
            <v>39519.911999999997</v>
          </cell>
        </row>
        <row r="26">
          <cell r="D26">
            <v>11249.810000000001</v>
          </cell>
        </row>
        <row r="27">
          <cell r="D27">
            <v>255.57999999999998</v>
          </cell>
        </row>
        <row r="28">
          <cell r="D28">
            <v>342.98</v>
          </cell>
        </row>
        <row r="29">
          <cell r="D29">
            <v>3290.0300000000007</v>
          </cell>
        </row>
        <row r="30">
          <cell r="D30">
            <v>4829.985999999999</v>
          </cell>
        </row>
        <row r="31">
          <cell r="D31">
            <v>5572.130000000001</v>
          </cell>
        </row>
        <row r="33">
          <cell r="D33">
            <v>14446.09</v>
          </cell>
        </row>
        <row r="34">
          <cell r="D34">
            <v>16926.650000000001</v>
          </cell>
        </row>
        <row r="37">
          <cell r="D37">
            <v>755432.46</v>
          </cell>
        </row>
        <row r="38">
          <cell r="D38">
            <v>476885.54099999997</v>
          </cell>
        </row>
        <row r="39">
          <cell r="D39">
            <v>278546.91900000005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40304000010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workbookViewId="0">
      <selection activeCell="A4" sqref="A4"/>
    </sheetView>
  </sheetViews>
  <sheetFormatPr baseColWidth="10" defaultRowHeight="12.75" x14ac:dyDescent="0.2"/>
  <cols>
    <col min="2" max="2" width="6.5703125" customWidth="1"/>
    <col min="3" max="3" width="37.7109375" customWidth="1"/>
    <col min="4" max="4" width="16.28515625" customWidth="1"/>
    <col min="5" max="5" width="19.28515625" customWidth="1"/>
    <col min="6" max="6" width="14.7109375" customWidth="1"/>
    <col min="7" max="7" width="0.7109375" customWidth="1"/>
  </cols>
  <sheetData>
    <row r="1" spans="1:8" ht="9" customHeight="1" thickBot="1" x14ac:dyDescent="0.25"/>
    <row r="2" spans="1:8" s="15" customFormat="1" ht="20.25" thickTop="1" thickBot="1" x14ac:dyDescent="0.25">
      <c r="A2" s="19" t="s">
        <v>14</v>
      </c>
      <c r="B2" s="46" t="s">
        <v>19</v>
      </c>
      <c r="C2" s="46"/>
      <c r="D2" s="46"/>
      <c r="E2" s="46"/>
    </row>
    <row r="3" spans="1:8" s="15" customFormat="1" ht="25.5" customHeight="1" thickTop="1" thickBot="1" x14ac:dyDescent="0.25">
      <c r="A3" s="20" t="s">
        <v>15</v>
      </c>
      <c r="B3" s="21"/>
      <c r="C3" s="22"/>
      <c r="D3" s="57" t="s">
        <v>31</v>
      </c>
      <c r="E3" s="58"/>
      <c r="F3" s="59"/>
      <c r="G3" s="60"/>
    </row>
    <row r="4" spans="1:8" s="15" customFormat="1" ht="22.5" customHeight="1" thickTop="1" thickBot="1" x14ac:dyDescent="0.25">
      <c r="A4" s="20" t="s">
        <v>16</v>
      </c>
      <c r="B4" s="53" t="s">
        <v>25</v>
      </c>
      <c r="C4" s="54"/>
      <c r="D4" s="54"/>
      <c r="E4" s="54"/>
    </row>
    <row r="5" spans="1:8" s="2" customFormat="1" ht="13.5" customHeight="1" thickTop="1" x14ac:dyDescent="0.2">
      <c r="B5" s="3"/>
      <c r="C5" s="4"/>
      <c r="D5" s="61" t="s">
        <v>24</v>
      </c>
      <c r="E5" s="61"/>
      <c r="F5" s="61"/>
      <c r="G5" s="62"/>
    </row>
    <row r="6" spans="1:8" s="2" customFormat="1" ht="11.25" x14ac:dyDescent="0.2">
      <c r="B6" s="5" t="s">
        <v>23</v>
      </c>
      <c r="C6" s="6"/>
      <c r="D6" s="6">
        <v>2025</v>
      </c>
      <c r="E6" s="6">
        <v>2024</v>
      </c>
      <c r="F6" s="33">
        <v>2023</v>
      </c>
      <c r="G6" s="33">
        <v>2023</v>
      </c>
    </row>
    <row r="7" spans="1:8" s="9" customFormat="1" ht="11.25" x14ac:dyDescent="0.2">
      <c r="B7" s="7"/>
      <c r="C7" s="8"/>
      <c r="D7" s="1"/>
      <c r="E7" s="1"/>
      <c r="F7" s="40"/>
      <c r="G7" s="25"/>
    </row>
    <row r="8" spans="1:8" s="9" customFormat="1" ht="11.25" x14ac:dyDescent="0.2">
      <c r="B8" s="10" t="s">
        <v>26</v>
      </c>
      <c r="C8" s="11"/>
      <c r="D8" s="36">
        <f>+[1]N341025!$D$8</f>
        <v>241989.421</v>
      </c>
      <c r="E8" s="36">
        <f>+E10+E12</f>
        <v>232336.02499999999</v>
      </c>
      <c r="F8" s="41">
        <f>+F10+F12</f>
        <v>227552.28235999998</v>
      </c>
      <c r="G8" s="30">
        <v>227151.09999999998</v>
      </c>
      <c r="H8" s="23"/>
    </row>
    <row r="9" spans="1:8" s="9" customFormat="1" ht="11.25" x14ac:dyDescent="0.2">
      <c r="B9" s="7"/>
      <c r="C9" s="8"/>
      <c r="D9" s="37"/>
      <c r="E9" s="37"/>
      <c r="F9" s="42"/>
      <c r="G9" s="25"/>
    </row>
    <row r="10" spans="1:8" s="1" customFormat="1" ht="11.25" x14ac:dyDescent="0.2">
      <c r="B10" s="10" t="s">
        <v>32</v>
      </c>
      <c r="C10" s="11"/>
      <c r="D10" s="36">
        <f>+D15+D20+D23</f>
        <v>81586.290999999983</v>
      </c>
      <c r="E10" s="36">
        <f>+E15+E20+E23</f>
        <v>75356.785000000003</v>
      </c>
      <c r="F10" s="36">
        <f>+F15+F20+F23</f>
        <v>77690.182360000006</v>
      </c>
      <c r="G10" s="24">
        <v>77289</v>
      </c>
      <c r="H10" s="15"/>
    </row>
    <row r="11" spans="1:8" s="1" customFormat="1" ht="11.25" x14ac:dyDescent="0.2">
      <c r="B11" s="10"/>
      <c r="C11" s="11"/>
      <c r="D11" s="2"/>
      <c r="E11" s="2"/>
      <c r="F11" s="43"/>
      <c r="G11" s="26"/>
    </row>
    <row r="12" spans="1:8" s="1" customFormat="1" ht="11.25" x14ac:dyDescent="0.2">
      <c r="B12" s="10" t="s">
        <v>0</v>
      </c>
      <c r="C12" s="11"/>
      <c r="D12" s="22">
        <f>+D16+D21</f>
        <v>164301.13</v>
      </c>
      <c r="E12" s="22">
        <v>156979.24</v>
      </c>
      <c r="F12" s="30">
        <v>149862.09999999998</v>
      </c>
      <c r="G12" s="24">
        <v>149862.09999999998</v>
      </c>
      <c r="H12" s="15"/>
    </row>
    <row r="13" spans="1:8" s="1" customFormat="1" ht="11.25" x14ac:dyDescent="0.2">
      <c r="B13" s="10"/>
      <c r="C13" s="11"/>
      <c r="D13" s="2"/>
      <c r="E13" s="2"/>
      <c r="F13" s="43"/>
      <c r="G13" s="26"/>
    </row>
    <row r="14" spans="1:8" s="9" customFormat="1" ht="11.25" x14ac:dyDescent="0.2">
      <c r="B14" s="10" t="s">
        <v>1</v>
      </c>
      <c r="C14" s="8"/>
      <c r="D14" s="22">
        <f>+D15+D16</f>
        <v>113366.23300000001</v>
      </c>
      <c r="E14" s="22">
        <v>106729.53</v>
      </c>
      <c r="F14" s="30">
        <v>95573.53</v>
      </c>
      <c r="G14" s="24">
        <v>95573.53</v>
      </c>
      <c r="H14" s="23"/>
    </row>
    <row r="15" spans="1:8" s="1" customFormat="1" ht="11.25" x14ac:dyDescent="0.2">
      <c r="B15" s="12"/>
      <c r="C15" s="13" t="s">
        <v>2</v>
      </c>
      <c r="D15" s="38">
        <f>+[1]N341025!$D$15</f>
        <v>12468.683000000001</v>
      </c>
      <c r="E15" s="38">
        <v>13674.53</v>
      </c>
      <c r="F15" s="44">
        <v>9792.91</v>
      </c>
      <c r="G15" s="28">
        <v>9792.91</v>
      </c>
    </row>
    <row r="16" spans="1:8" s="1" customFormat="1" ht="15" customHeight="1" x14ac:dyDescent="0.2">
      <c r="B16" s="12"/>
      <c r="C16" s="13" t="s">
        <v>18</v>
      </c>
      <c r="D16" s="15">
        <f>+[1]N341025!$D$16</f>
        <v>100897.55</v>
      </c>
      <c r="E16" s="15">
        <v>93055</v>
      </c>
      <c r="F16" s="34">
        <v>85780.62</v>
      </c>
      <c r="G16" s="34">
        <v>85780.62</v>
      </c>
    </row>
    <row r="17" spans="2:8" s="1" customFormat="1" ht="11.25" x14ac:dyDescent="0.2">
      <c r="B17" s="12"/>
      <c r="C17" s="14"/>
      <c r="F17" s="40"/>
      <c r="G17" s="25"/>
    </row>
    <row r="18" spans="2:8" s="1" customFormat="1" ht="11.25" x14ac:dyDescent="0.2">
      <c r="B18" s="10" t="s">
        <v>3</v>
      </c>
      <c r="C18" s="14"/>
      <c r="D18" s="22">
        <f>+D20+D21</f>
        <v>63562.759999999995</v>
      </c>
      <c r="E18" s="22">
        <v>64139.499999999993</v>
      </c>
      <c r="F18" s="30">
        <v>64301.56</v>
      </c>
      <c r="G18" s="24">
        <v>64301.56</v>
      </c>
      <c r="H18" s="15"/>
    </row>
    <row r="19" spans="2:8" s="1" customFormat="1" ht="11.25" x14ac:dyDescent="0.2">
      <c r="B19" s="10"/>
      <c r="C19" s="14"/>
      <c r="F19" s="40"/>
      <c r="G19" s="25"/>
    </row>
    <row r="20" spans="2:8" s="1" customFormat="1" ht="11.25" x14ac:dyDescent="0.2">
      <c r="B20" s="12"/>
      <c r="C20" s="13" t="s">
        <v>2</v>
      </c>
      <c r="D20" s="15">
        <f>+[1]N341025!$D$20</f>
        <v>159.18</v>
      </c>
      <c r="E20" s="15">
        <v>215.26</v>
      </c>
      <c r="F20" s="34">
        <v>220.07999999999998</v>
      </c>
      <c r="G20" s="27">
        <v>220.07999999999998</v>
      </c>
    </row>
    <row r="21" spans="2:8" s="1" customFormat="1" ht="14.25" customHeight="1" x14ac:dyDescent="0.2">
      <c r="B21" s="12"/>
      <c r="C21" s="13" t="s">
        <v>18</v>
      </c>
      <c r="D21" s="38">
        <f>+[1]N341025!$D$21</f>
        <v>63403.579999999994</v>
      </c>
      <c r="E21" s="38">
        <v>63924.239999999991</v>
      </c>
      <c r="F21" s="44">
        <v>64081.479999999996</v>
      </c>
      <c r="G21" s="28">
        <v>64081.479999999996</v>
      </c>
    </row>
    <row r="22" spans="2:8" s="1" customFormat="1" ht="11.25" x14ac:dyDescent="0.2">
      <c r="B22" s="12"/>
      <c r="C22" s="14"/>
      <c r="F22" s="40"/>
      <c r="G22" s="25"/>
    </row>
    <row r="23" spans="2:8" s="1" customFormat="1" ht="11.25" x14ac:dyDescent="0.2">
      <c r="B23" s="16" t="s">
        <v>33</v>
      </c>
      <c r="C23" s="14"/>
      <c r="D23" s="22">
        <f>+D25+D26+D27+D28+D29+D30+D31+D32</f>
        <v>68958.427999999985</v>
      </c>
      <c r="E23" s="22">
        <v>61466.995000000003</v>
      </c>
      <c r="F23" s="30">
        <v>67677.192360000001</v>
      </c>
      <c r="G23" s="24">
        <v>67677.192360000001</v>
      </c>
      <c r="H23" s="15"/>
    </row>
    <row r="24" spans="2:8" s="1" customFormat="1" ht="11.25" x14ac:dyDescent="0.2">
      <c r="B24" s="16"/>
      <c r="C24" s="14"/>
      <c r="F24" s="40"/>
      <c r="G24" s="25"/>
    </row>
    <row r="25" spans="2:8" s="1" customFormat="1" ht="11.25" x14ac:dyDescent="0.2">
      <c r="B25" s="12"/>
      <c r="C25" s="14" t="s">
        <v>4</v>
      </c>
      <c r="D25" s="15">
        <f>+[1]N341025!$D$25</f>
        <v>39519.911999999997</v>
      </c>
      <c r="E25" s="15">
        <v>36446.424999999996</v>
      </c>
      <c r="F25" s="34">
        <v>35440.131760000004</v>
      </c>
      <c r="G25" s="27">
        <v>35440.131760000004</v>
      </c>
    </row>
    <row r="26" spans="2:8" s="1" customFormat="1" ht="11.25" x14ac:dyDescent="0.2">
      <c r="B26" s="12"/>
      <c r="C26" s="14" t="s">
        <v>5</v>
      </c>
      <c r="D26" s="15">
        <f>+[1]N341025!$D$26</f>
        <v>11249.810000000001</v>
      </c>
      <c r="E26" s="15">
        <v>10919.349999999999</v>
      </c>
      <c r="F26" s="34">
        <v>10835.519999999999</v>
      </c>
      <c r="G26" s="27">
        <v>10835.519999999999</v>
      </c>
    </row>
    <row r="27" spans="2:8" s="1" customFormat="1" ht="11.25" x14ac:dyDescent="0.2">
      <c r="B27" s="12"/>
      <c r="C27" s="13" t="s">
        <v>6</v>
      </c>
      <c r="D27" s="38">
        <f>+[1]N341025!$D$27</f>
        <v>255.57999999999998</v>
      </c>
      <c r="E27" s="38">
        <v>488.3599999999999</v>
      </c>
      <c r="F27" s="44">
        <v>464.58</v>
      </c>
      <c r="G27" s="28">
        <v>464.58</v>
      </c>
    </row>
    <row r="28" spans="2:8" s="1" customFormat="1" ht="11.25" x14ac:dyDescent="0.2">
      <c r="B28" s="12"/>
      <c r="C28" s="14" t="s">
        <v>7</v>
      </c>
      <c r="D28" s="38">
        <f>+[1]N341025!$D$29</f>
        <v>3290.0300000000007</v>
      </c>
      <c r="E28" s="38">
        <v>308.87999999999994</v>
      </c>
      <c r="F28" s="44">
        <v>401</v>
      </c>
      <c r="G28" s="28">
        <v>401</v>
      </c>
    </row>
    <row r="29" spans="2:8" s="1" customFormat="1" ht="11.25" x14ac:dyDescent="0.2">
      <c r="B29" s="12"/>
      <c r="C29" s="14" t="s">
        <v>8</v>
      </c>
      <c r="D29" s="38">
        <v>3898</v>
      </c>
      <c r="E29" s="38">
        <v>3961.2400000000002</v>
      </c>
      <c r="F29" s="44">
        <v>12052.150000000001</v>
      </c>
      <c r="G29" s="28">
        <v>12052.150000000001</v>
      </c>
    </row>
    <row r="30" spans="2:8" s="1" customFormat="1" ht="11.25" x14ac:dyDescent="0.2">
      <c r="B30" s="12"/>
      <c r="C30" s="14" t="s">
        <v>9</v>
      </c>
      <c r="D30" s="38">
        <f>+[1]N341025!$D$30</f>
        <v>4829.985999999999</v>
      </c>
      <c r="E30" s="38">
        <v>4493.8399999999992</v>
      </c>
      <c r="F30" s="44">
        <v>3251.8106000000007</v>
      </c>
      <c r="G30" s="28">
        <v>3251.8106000000007</v>
      </c>
    </row>
    <row r="31" spans="2:8" s="1" customFormat="1" ht="11.25" x14ac:dyDescent="0.2">
      <c r="B31" s="12"/>
      <c r="C31" s="14" t="s">
        <v>10</v>
      </c>
      <c r="D31" s="38">
        <f>+[1]N341025!$D$31</f>
        <v>5572.130000000001</v>
      </c>
      <c r="E31" s="38">
        <v>4539.8999999999996</v>
      </c>
      <c r="F31" s="44">
        <v>4831</v>
      </c>
      <c r="G31" s="28">
        <v>4831</v>
      </c>
    </row>
    <row r="32" spans="2:8" s="1" customFormat="1" ht="11.25" x14ac:dyDescent="0.2">
      <c r="B32" s="12"/>
      <c r="C32" s="14" t="s">
        <v>29</v>
      </c>
      <c r="D32" s="38">
        <f>+[1]N341025!$D$28</f>
        <v>342.98</v>
      </c>
      <c r="E32" s="38">
        <v>309</v>
      </c>
      <c r="F32" s="44">
        <v>401</v>
      </c>
      <c r="G32" s="28">
        <v>401</v>
      </c>
    </row>
    <row r="33" spans="2:7" s="1" customFormat="1" ht="11.25" x14ac:dyDescent="0.2">
      <c r="B33" s="12"/>
      <c r="C33" s="14"/>
      <c r="F33" s="40"/>
      <c r="G33" s="25"/>
    </row>
    <row r="34" spans="2:7" s="1" customFormat="1" ht="11.25" x14ac:dyDescent="0.2">
      <c r="B34" s="10" t="s">
        <v>27</v>
      </c>
      <c r="C34" s="11"/>
      <c r="D34" s="39">
        <f>+[1]N341025!$D$33</f>
        <v>14446.09</v>
      </c>
      <c r="E34" s="39">
        <v>3276.1</v>
      </c>
      <c r="F34" s="45">
        <v>6113.56</v>
      </c>
      <c r="G34" s="29">
        <v>6113.56</v>
      </c>
    </row>
    <row r="35" spans="2:7" s="1" customFormat="1" ht="11.25" x14ac:dyDescent="0.2">
      <c r="B35" s="10" t="s">
        <v>28</v>
      </c>
      <c r="C35" s="14"/>
      <c r="D35" s="22">
        <f>+[1]N341025!$D$34</f>
        <v>16926.650000000001</v>
      </c>
      <c r="E35" s="22">
        <v>3942.92</v>
      </c>
      <c r="F35" s="30">
        <v>4556.22</v>
      </c>
      <c r="G35" s="24">
        <v>4556.22</v>
      </c>
    </row>
    <row r="36" spans="2:7" s="1" customFormat="1" ht="24.75" customHeight="1" x14ac:dyDescent="0.2">
      <c r="B36" s="55" t="s">
        <v>11</v>
      </c>
      <c r="C36" s="56"/>
      <c r="D36" s="15">
        <f>+[1]N341025!$D$37</f>
        <v>755432.46</v>
      </c>
      <c r="E36" s="15">
        <v>772978.89999999991</v>
      </c>
      <c r="F36" s="34">
        <v>714868.39</v>
      </c>
      <c r="G36" s="27">
        <v>714868.39</v>
      </c>
    </row>
    <row r="37" spans="2:7" s="1" customFormat="1" ht="11.25" customHeight="1" x14ac:dyDescent="0.2">
      <c r="B37" s="12"/>
      <c r="C37" s="14" t="s">
        <v>12</v>
      </c>
      <c r="D37" s="15">
        <f>+[1]N341025!$D$38</f>
        <v>476885.54099999997</v>
      </c>
      <c r="E37" s="15">
        <v>495055.89999999991</v>
      </c>
      <c r="F37" s="34">
        <v>449364.52</v>
      </c>
      <c r="G37" s="27">
        <v>449364.52</v>
      </c>
    </row>
    <row r="38" spans="2:7" s="1" customFormat="1" ht="11.25" x14ac:dyDescent="0.2">
      <c r="B38" s="12"/>
      <c r="C38" s="14" t="s">
        <v>13</v>
      </c>
      <c r="D38" s="15">
        <f>+[1]N341025!$D$39</f>
        <v>278546.91900000005</v>
      </c>
      <c r="E38" s="15">
        <v>277923</v>
      </c>
      <c r="F38" s="34">
        <v>265503.87</v>
      </c>
      <c r="G38" s="34">
        <v>265503.87</v>
      </c>
    </row>
    <row r="39" spans="2:7" s="1" customFormat="1" ht="11.25" x14ac:dyDescent="0.2">
      <c r="B39" s="17"/>
      <c r="C39" s="18"/>
      <c r="D39" s="18"/>
      <c r="E39" s="18"/>
      <c r="F39" s="18"/>
    </row>
    <row r="40" spans="2:7" s="1" customFormat="1" ht="11.25" customHeight="1" x14ac:dyDescent="0.2">
      <c r="B40" s="35" t="s">
        <v>21</v>
      </c>
      <c r="C40" s="51" t="s">
        <v>20</v>
      </c>
      <c r="D40" s="51"/>
      <c r="E40" s="52"/>
    </row>
    <row r="41" spans="2:7" s="1" customFormat="1" ht="22.15" customHeight="1" x14ac:dyDescent="0.2">
      <c r="B41" s="32"/>
      <c r="C41" s="49" t="s">
        <v>22</v>
      </c>
      <c r="D41" s="49"/>
      <c r="E41" s="50"/>
    </row>
    <row r="42" spans="2:7" s="1" customFormat="1" ht="11.25" x14ac:dyDescent="0.2">
      <c r="B42" s="47" t="s">
        <v>30</v>
      </c>
      <c r="C42" s="47"/>
      <c r="D42" s="47"/>
      <c r="E42" s="47"/>
    </row>
    <row r="43" spans="2:7" s="1" customFormat="1" ht="11.25" x14ac:dyDescent="0.2">
      <c r="B43" s="48"/>
      <c r="C43" s="48"/>
      <c r="D43" s="48"/>
      <c r="E43" s="48"/>
    </row>
    <row r="44" spans="2:7" s="1" customFormat="1" ht="11.25" x14ac:dyDescent="0.2">
      <c r="E44" s="15" t="s">
        <v>17</v>
      </c>
    </row>
    <row r="45" spans="2:7" s="1" customFormat="1" ht="11.25" x14ac:dyDescent="0.2">
      <c r="B45" s="2"/>
      <c r="C45" s="2"/>
      <c r="D45" s="2"/>
      <c r="E45" s="2"/>
    </row>
    <row r="50" spans="1:6" x14ac:dyDescent="0.2">
      <c r="A50" s="13"/>
      <c r="B50" s="31"/>
      <c r="C50" s="31"/>
      <c r="D50" s="31"/>
      <c r="E50" s="31"/>
      <c r="F50" s="31"/>
    </row>
  </sheetData>
  <mergeCells count="8">
    <mergeCell ref="B2:E2"/>
    <mergeCell ref="B42:E43"/>
    <mergeCell ref="C41:E41"/>
    <mergeCell ref="C40:E40"/>
    <mergeCell ref="B4:E4"/>
    <mergeCell ref="B36:C36"/>
    <mergeCell ref="D3:G3"/>
    <mergeCell ref="D5:G5"/>
  </mergeCells>
  <phoneticPr fontId="0" type="noConversion"/>
  <hyperlinks>
    <hyperlink ref="A3" r:id="rId1" xr:uid="{00000000-0004-0000-0000-000000000000}"/>
    <hyperlink ref="A4" r:id="rId2" xr:uid="{00000000-0004-0000-0000-000001000000}"/>
    <hyperlink ref="D3" r:id="rId3" display="Encuesta de satisfacción" xr:uid="{4B5609CA-B7B8-4156-8006-8E99883CC0BA}"/>
  </hyperlinks>
  <pageMargins left="0.25" right="0.25" top="0.75" bottom="0.75" header="0.3" footer="0.3"/>
  <pageSetup paperSize="9" scale="93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N341025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2018-06-01T09:38:35Z</cp:lastPrinted>
  <dcterms:created xsi:type="dcterms:W3CDTF">2008-12-15T11:04:10Z</dcterms:created>
  <dcterms:modified xsi:type="dcterms:W3CDTF">2026-03-16T13:00:22Z</dcterms:modified>
</cp:coreProperties>
</file>