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mc114\Desktop\SERVICIO ESTADÍSTICA\ESTADÍSTICA\TABLAS\TERRITORIO CLIMATOLOGIA Y MEDIO AMBIENTE\Medio ambiente\Residuos sólidos\"/>
    </mc:Choice>
  </mc:AlternateContent>
  <xr:revisionPtr revIDLastSave="0" documentId="8_{424556E5-12CF-47D1-A5B3-1D3209FD5C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3411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1" l="1"/>
  <c r="F55" i="1"/>
  <c r="F53" i="1"/>
  <c r="D51" i="1"/>
  <c r="F51" i="1" s="1"/>
  <c r="F50" i="1"/>
  <c r="D46" i="1"/>
  <c r="F46" i="1" s="1"/>
  <c r="F38" i="1"/>
  <c r="F32" i="1"/>
  <c r="F31" i="1"/>
  <c r="F30" i="1"/>
  <c r="F29" i="1"/>
  <c r="F28" i="1"/>
  <c r="D27" i="1"/>
  <c r="F25" i="1" s="1"/>
  <c r="D8" i="1"/>
  <c r="F8" i="1" s="1"/>
  <c r="F7" i="1"/>
  <c r="F27" i="1" l="1"/>
</calcChain>
</file>

<file path=xl/sharedStrings.xml><?xml version="1.0" encoding="utf-8"?>
<sst xmlns="http://schemas.openxmlformats.org/spreadsheetml/2006/main" count="117" uniqueCount="53">
  <si>
    <t>Acceso a 
Banco Datos</t>
  </si>
  <si>
    <t>Índice</t>
  </si>
  <si>
    <t>Datos</t>
  </si>
  <si>
    <t>Concepto</t>
  </si>
  <si>
    <t>Total</t>
  </si>
  <si>
    <t>Amortización</t>
  </si>
  <si>
    <t>Explotación</t>
  </si>
  <si>
    <t>Centro La Paloma</t>
  </si>
  <si>
    <t>Centro Las Lomas</t>
  </si>
  <si>
    <t>Centro Las Dehesas</t>
  </si>
  <si>
    <t>Amortización instalaciones (20 años)</t>
  </si>
  <si>
    <t>..</t>
  </si>
  <si>
    <t>Regularizacion Kt</t>
  </si>
  <si>
    <t>Centro La Galiana</t>
  </si>
  <si>
    <t>Regularización Kt</t>
  </si>
  <si>
    <t>Gestion vertedero</t>
  </si>
  <si>
    <t>COMPLEJO DE BIOMETANIZACION</t>
  </si>
  <si>
    <t>Planta Tratamiento Biogás</t>
  </si>
  <si>
    <t>Bio La Paloma</t>
  </si>
  <si>
    <t>Bio de Las Dehesas</t>
  </si>
  <si>
    <t>TERRITORIO, CLIMATOLOGÍA Y MEDIO AMBIENTE. MEDIO AMBIENTE. RESIDUOS SÓLIDOS</t>
  </si>
  <si>
    <t xml:space="preserve">Descuento de b=1,42 </t>
  </si>
  <si>
    <t>Mantenimiento del parque forestal y jardinería</t>
  </si>
  <si>
    <t>Canon Fijo de Reciclaje</t>
  </si>
  <si>
    <t>Contrato LIXIVIADOS</t>
  </si>
  <si>
    <t>Comtrato MICRONOX</t>
  </si>
  <si>
    <t>Explotación de planta</t>
  </si>
  <si>
    <t>Tratamiento residuos restos, envases, compost, bioestabilizado)</t>
  </si>
  <si>
    <t xml:space="preserve">11. Coste del tratamiento de los residuos urbanos (€) por Centro y Complejo de biometanización de residuos y Tipo de tratamiento según Tipo de coste </t>
  </si>
  <si>
    <t>Si desea participar en nuestra encuesta de satisfacción, pinche aquí</t>
  </si>
  <si>
    <t>Explotación y sellado</t>
  </si>
  <si>
    <t>Explotador</t>
  </si>
  <si>
    <r>
      <t>Materia orgánica a compostaje</t>
    </r>
    <r>
      <rPr>
        <vertAlign val="superscript"/>
        <sz val="8"/>
        <rFont val="Arial"/>
        <family val="2"/>
      </rPr>
      <t xml:space="preserve"> </t>
    </r>
  </si>
  <si>
    <t xml:space="preserve">Tratamiento integral (restos y valorizacion energética) </t>
  </si>
  <si>
    <t>Incineración rechazos otros centros</t>
  </si>
  <si>
    <t>Rechazo a eliminación</t>
  </si>
  <si>
    <t>Tratamiento de residuos (restos, envases, compost, voluminosos y otros)</t>
  </si>
  <si>
    <t>Otras residuos (Vidrio y RAEEs)</t>
  </si>
  <si>
    <t>Canon de Envases</t>
  </si>
  <si>
    <t>Trituracion de Poda</t>
  </si>
  <si>
    <t>Nuevos Recursos  PRL</t>
  </si>
  <si>
    <t>Deduccion Campaña de Publicidad</t>
  </si>
  <si>
    <t>Destruccion en Vertedero</t>
  </si>
  <si>
    <t>Explotación de la planta</t>
  </si>
  <si>
    <t xml:space="preserve">Gestión lixiviados </t>
  </si>
  <si>
    <t>Gestion de Sólido de Centrífuga</t>
  </si>
  <si>
    <t>FUENTE: Área de Gobierno de Urbanismo, Medio Ambiente y Movilidad. Dirección General Parque Tecnológico Valdemingómez</t>
  </si>
  <si>
    <r>
      <t xml:space="preserve">Suministro compuesto férrico a bios </t>
    </r>
    <r>
      <rPr>
        <vertAlign val="superscript"/>
        <sz val="8"/>
        <rFont val="Arial"/>
        <family val="2"/>
      </rPr>
      <t>(2)</t>
    </r>
  </si>
  <si>
    <r>
      <t xml:space="preserve">Los Cantiles </t>
    </r>
    <r>
      <rPr>
        <b/>
        <vertAlign val="superscript"/>
        <sz val="8"/>
        <rFont val="Arial"/>
        <family val="2"/>
      </rPr>
      <t>(1)</t>
    </r>
  </si>
  <si>
    <r>
      <t xml:space="preserve">Contrato SOLIDO DE CENTRIFUGA </t>
    </r>
    <r>
      <rPr>
        <b/>
        <vertAlign val="superscript"/>
        <sz val="8"/>
        <rFont val="Arial"/>
        <family val="2"/>
      </rPr>
      <t>(3)</t>
    </r>
  </si>
  <si>
    <t xml:space="preserve">NOTAS: (1) La planta de tratamiento de materia orgánica, “Los Cantiles”, encargada de producir compost, ha entrado en funcionamiento a finales de 2024.
(2) El suministro de compuesto férrico se realiza en las dos plantas de biometanizacion pero a traves de un unico contrato gestionado por la Dirección General Parque Tecnológico Valdemingómez
(3) Contrato finalizado en 2025. No se va a continuar el servicio puesto que el sólido de centrífuga se gestiona en la planta de Los Cantiles
              </t>
  </si>
  <si>
    <t xml:space="preserve">Otros descuentos </t>
  </si>
  <si>
    <t>Obras de mejora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</si>
</sst>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7"/>
      <color indexed="61"/>
      <name val="Arial"/>
      <family val="2"/>
    </font>
    <font>
      <b/>
      <sz val="8"/>
      <name val="Arial"/>
      <family val="2"/>
    </font>
    <font>
      <b/>
      <u/>
      <sz val="8"/>
      <color indexed="9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8"/>
      <color rgb="FFFF0000"/>
      <name val="Arial"/>
      <family val="2"/>
    </font>
    <font>
      <b/>
      <u/>
      <sz val="8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  <font>
      <b/>
      <sz val="8"/>
      <color theme="4" tint="-0.499984740745262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22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theme="0" tint="-0.14996795556505021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93">
    <xf numFmtId="0" fontId="0" fillId="0" borderId="0" xfId="0"/>
    <xf numFmtId="3" fontId="3" fillId="0" borderId="0" xfId="0" applyNumberFormat="1" applyFont="1"/>
    <xf numFmtId="0" fontId="4" fillId="2" borderId="1" xfId="0" applyFont="1" applyFill="1" applyBorder="1" applyAlignment="1">
      <alignment horizontal="center" wrapText="1"/>
    </xf>
    <xf numFmtId="0" fontId="6" fillId="3" borderId="2" xfId="1" applyFont="1" applyFill="1" applyBorder="1" applyAlignment="1" applyProtection="1">
      <alignment horizontal="center"/>
    </xf>
    <xf numFmtId="3" fontId="5" fillId="0" borderId="0" xfId="0" applyNumberFormat="1" applyFont="1" applyAlignment="1" applyProtection="1">
      <alignment horizontal="left"/>
    </xf>
    <xf numFmtId="3" fontId="5" fillId="0" borderId="0" xfId="0" applyNumberFormat="1" applyFont="1"/>
    <xf numFmtId="0" fontId="5" fillId="0" borderId="0" xfId="0" applyFont="1"/>
    <xf numFmtId="3" fontId="5" fillId="0" borderId="3" xfId="0" applyNumberFormat="1" applyFont="1" applyBorder="1" applyAlignment="1" applyProtection="1">
      <alignment horizontal="left"/>
    </xf>
    <xf numFmtId="0" fontId="3" fillId="0" borderId="0" xfId="0" applyFont="1"/>
    <xf numFmtId="44" fontId="5" fillId="2" borderId="4" xfId="2" applyFont="1" applyFill="1" applyBorder="1" applyAlignment="1">
      <alignment horizontal="right"/>
    </xf>
    <xf numFmtId="0" fontId="3" fillId="0" borderId="0" xfId="0" applyFont="1" applyFill="1"/>
    <xf numFmtId="0" fontId="5" fillId="0" borderId="5" xfId="0" applyFont="1" applyBorder="1"/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3" fillId="0" borderId="5" xfId="0" applyFont="1" applyBorder="1"/>
    <xf numFmtId="0" fontId="5" fillId="0" borderId="0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0" xfId="0" applyFont="1" applyBorder="1"/>
    <xf numFmtId="0" fontId="3" fillId="0" borderId="5" xfId="0" applyFont="1" applyBorder="1" applyAlignment="1">
      <alignment horizontal="center" vertical="center" textRotation="90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/>
    </xf>
    <xf numFmtId="0" fontId="5" fillId="2" borderId="6" xfId="0" applyFont="1" applyFill="1" applyBorder="1"/>
    <xf numFmtId="44" fontId="5" fillId="2" borderId="3" xfId="2" applyFont="1" applyFill="1" applyBorder="1" applyAlignment="1">
      <alignment horizontal="right"/>
    </xf>
    <xf numFmtId="0" fontId="5" fillId="2" borderId="7" xfId="0" applyFont="1" applyFill="1" applyBorder="1"/>
    <xf numFmtId="44" fontId="5" fillId="2" borderId="8" xfId="2" applyFont="1" applyFill="1" applyBorder="1" applyAlignment="1">
      <alignment horizontal="right"/>
    </xf>
    <xf numFmtId="0" fontId="5" fillId="0" borderId="7" xfId="0" applyFont="1" applyFill="1" applyBorder="1"/>
    <xf numFmtId="44" fontId="5" fillId="0" borderId="8" xfId="2" applyFont="1" applyFill="1" applyBorder="1" applyAlignment="1">
      <alignment horizontal="right"/>
    </xf>
    <xf numFmtId="0" fontId="3" fillId="0" borderId="0" xfId="0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wrapText="1"/>
    </xf>
    <xf numFmtId="0" fontId="3" fillId="0" borderId="12" xfId="0" applyFont="1" applyBorder="1"/>
    <xf numFmtId="3" fontId="3" fillId="0" borderId="0" xfId="0" applyNumberFormat="1" applyFont="1" applyBorder="1"/>
    <xf numFmtId="0" fontId="3" fillId="0" borderId="13" xfId="0" applyFont="1" applyBorder="1"/>
    <xf numFmtId="0" fontId="3" fillId="0" borderId="14" xfId="0" applyFont="1" applyBorder="1"/>
    <xf numFmtId="0" fontId="5" fillId="0" borderId="5" xfId="0" applyFont="1" applyFill="1" applyBorder="1"/>
    <xf numFmtId="44" fontId="5" fillId="0" borderId="0" xfId="2" applyFont="1" applyFill="1" applyBorder="1" applyAlignment="1">
      <alignment horizontal="right"/>
    </xf>
    <xf numFmtId="0" fontId="9" fillId="0" borderId="0" xfId="0" applyFont="1" applyBorder="1"/>
    <xf numFmtId="44" fontId="3" fillId="0" borderId="0" xfId="2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/>
    <xf numFmtId="0" fontId="3" fillId="0" borderId="0" xfId="0" applyFont="1" applyFill="1" applyBorder="1" applyAlignment="1">
      <alignment horizontal="right"/>
    </xf>
    <xf numFmtId="0" fontId="5" fillId="0" borderId="5" xfId="0" applyFont="1" applyBorder="1" applyAlignment="1"/>
    <xf numFmtId="0" fontId="3" fillId="0" borderId="0" xfId="0" applyFont="1" applyBorder="1" applyAlignment="1"/>
    <xf numFmtId="0" fontId="3" fillId="0" borderId="0" xfId="0" applyFont="1" applyAlignment="1">
      <alignment wrapText="1"/>
    </xf>
    <xf numFmtId="0" fontId="5" fillId="0" borderId="12" xfId="0" applyFont="1" applyBorder="1"/>
    <xf numFmtId="0" fontId="3" fillId="0" borderId="0" xfId="0" applyFont="1" applyAlignment="1">
      <alignment wrapText="1"/>
    </xf>
    <xf numFmtId="3" fontId="3" fillId="0" borderId="0" xfId="0" applyNumberFormat="1" applyFont="1" applyFill="1" applyBorder="1" applyAlignment="1">
      <alignment horizontal="right" wrapText="1"/>
    </xf>
    <xf numFmtId="2" fontId="3" fillId="0" borderId="0" xfId="0" applyNumberFormat="1" applyFont="1" applyAlignment="1">
      <alignment wrapText="1"/>
    </xf>
    <xf numFmtId="0" fontId="3" fillId="4" borderId="0" xfId="0" applyFont="1" applyFill="1" applyBorder="1" applyAlignment="1">
      <alignment wrapText="1"/>
    </xf>
    <xf numFmtId="0" fontId="3" fillId="4" borderId="0" xfId="0" applyFont="1" applyFill="1"/>
    <xf numFmtId="44" fontId="5" fillId="2" borderId="9" xfId="2" applyFont="1" applyFill="1" applyBorder="1" applyAlignment="1">
      <alignment horizontal="right"/>
    </xf>
    <xf numFmtId="44" fontId="5" fillId="0" borderId="11" xfId="2" applyFont="1" applyFill="1" applyBorder="1" applyAlignment="1">
      <alignment horizontal="right"/>
    </xf>
    <xf numFmtId="3" fontId="3" fillId="0" borderId="10" xfId="0" applyNumberFormat="1" applyFont="1" applyFill="1" applyBorder="1" applyAlignment="1">
      <alignment horizontal="right" wrapText="1"/>
    </xf>
    <xf numFmtId="3" fontId="3" fillId="0" borderId="10" xfId="2" applyNumberFormat="1" applyFont="1" applyFill="1" applyBorder="1" applyAlignment="1">
      <alignment horizontal="right"/>
    </xf>
    <xf numFmtId="3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0" fontId="3" fillId="0" borderId="20" xfId="0" applyFont="1" applyBorder="1"/>
    <xf numFmtId="43" fontId="13" fillId="0" borderId="0" xfId="3" applyFont="1" applyAlignment="1">
      <alignment horizontal="right"/>
    </xf>
    <xf numFmtId="43" fontId="3" fillId="0" borderId="0" xfId="3" applyFont="1" applyAlignment="1">
      <alignment horizontal="right" wrapText="1"/>
    </xf>
    <xf numFmtId="43" fontId="3" fillId="0" borderId="10" xfId="3" applyFont="1" applyBorder="1" applyAlignment="1">
      <alignment horizontal="right" wrapText="1"/>
    </xf>
    <xf numFmtId="43" fontId="3" fillId="0" borderId="0" xfId="3" applyFont="1" applyAlignment="1">
      <alignment horizontal="right"/>
    </xf>
    <xf numFmtId="43" fontId="3" fillId="0" borderId="10" xfId="3" applyFont="1" applyBorder="1" applyAlignment="1">
      <alignment horizontal="right"/>
    </xf>
    <xf numFmtId="0" fontId="3" fillId="0" borderId="0" xfId="0" applyFont="1" applyAlignment="1">
      <alignment horizontal="right"/>
    </xf>
    <xf numFmtId="43" fontId="13" fillId="0" borderId="0" xfId="3" applyFont="1"/>
    <xf numFmtId="43" fontId="3" fillId="0" borderId="10" xfId="3" applyFont="1" applyBorder="1"/>
    <xf numFmtId="43" fontId="3" fillId="0" borderId="0" xfId="3" applyFont="1"/>
    <xf numFmtId="43" fontId="13" fillId="0" borderId="0" xfId="3" applyFont="1" applyBorder="1"/>
    <xf numFmtId="43" fontId="13" fillId="0" borderId="0" xfId="3" applyFont="1" applyBorder="1" applyAlignment="1">
      <alignment horizontal="right" wrapText="1"/>
    </xf>
    <xf numFmtId="43" fontId="14" fillId="0" borderId="0" xfId="3" applyFont="1" applyBorder="1"/>
    <xf numFmtId="43" fontId="9" fillId="0" borderId="0" xfId="3" applyFont="1" applyBorder="1"/>
    <xf numFmtId="43" fontId="13" fillId="0" borderId="0" xfId="3" applyFont="1" applyBorder="1" applyAlignment="1">
      <alignment horizontal="right"/>
    </xf>
    <xf numFmtId="43" fontId="5" fillId="0" borderId="0" xfId="3" applyFont="1" applyBorder="1" applyAlignment="1">
      <alignment horizontal="right"/>
    </xf>
    <xf numFmtId="43" fontId="3" fillId="0" borderId="23" xfId="3" applyFont="1" applyBorder="1" applyAlignment="1">
      <alignment horizontal="right"/>
    </xf>
    <xf numFmtId="0" fontId="3" fillId="0" borderId="23" xfId="0" applyFont="1" applyFill="1" applyBorder="1" applyAlignment="1">
      <alignment horizontal="right" wrapText="1"/>
    </xf>
    <xf numFmtId="3" fontId="3" fillId="0" borderId="23" xfId="0" applyNumberFormat="1" applyFont="1" applyFill="1" applyBorder="1" applyAlignment="1">
      <alignment horizontal="right"/>
    </xf>
    <xf numFmtId="43" fontId="3" fillId="0" borderId="23" xfId="3" applyFont="1" applyBorder="1"/>
    <xf numFmtId="43" fontId="3" fillId="0" borderId="23" xfId="3" applyFont="1" applyBorder="1" applyAlignment="1">
      <alignment horizontal="right" wrapText="1"/>
    </xf>
    <xf numFmtId="3" fontId="3" fillId="0" borderId="23" xfId="0" applyNumberFormat="1" applyFont="1" applyFill="1" applyBorder="1" applyAlignment="1">
      <alignment horizontal="right" wrapText="1"/>
    </xf>
    <xf numFmtId="3" fontId="3" fillId="0" borderId="23" xfId="0" applyNumberFormat="1" applyFont="1" applyBorder="1"/>
    <xf numFmtId="3" fontId="3" fillId="0" borderId="23" xfId="0" applyNumberFormat="1" applyFont="1" applyBorder="1" applyAlignment="1">
      <alignment horizontal="right" wrapText="1"/>
    </xf>
    <xf numFmtId="0" fontId="5" fillId="0" borderId="0" xfId="0" applyFont="1" applyAlignment="1" applyProtection="1">
      <alignment horizontal="left"/>
    </xf>
    <xf numFmtId="0" fontId="5" fillId="2" borderId="4" xfId="2" applyNumberFormat="1" applyFont="1" applyFill="1" applyBorder="1" applyAlignment="1">
      <alignment horizontal="center"/>
    </xf>
    <xf numFmtId="0" fontId="5" fillId="2" borderId="9" xfId="2" applyNumberFormat="1" applyFont="1" applyFill="1" applyBorder="1" applyAlignment="1">
      <alignment horizontal="center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10" fillId="3" borderId="17" xfId="1" applyFont="1" applyFill="1" applyBorder="1" applyAlignment="1" applyProtection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</cellXfs>
  <cellStyles count="4">
    <cellStyle name="Hipervínculo" xfId="1" builtinId="8"/>
    <cellStyle name="Millares" xfId="3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1403040000114" TargetMode="External"/><Relationship Id="rId1" Type="http://schemas.openxmlformats.org/officeDocument/2006/relationships/hyperlink" Target="https://www-s.madrid.es/CSEBD_WBINTER/arbol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3"/>
  <sheetViews>
    <sheetView showGridLines="0" tabSelected="1" zoomScaleNormal="100" workbookViewId="0">
      <selection activeCell="A3" sqref="A3"/>
    </sheetView>
  </sheetViews>
  <sheetFormatPr baseColWidth="10" defaultColWidth="11.42578125" defaultRowHeight="11.25" x14ac:dyDescent="0.2"/>
  <cols>
    <col min="1" max="1" width="11.42578125" style="8"/>
    <col min="2" max="2" width="30.28515625" style="8" customWidth="1"/>
    <col min="3" max="3" width="42.42578125" style="8" customWidth="1"/>
    <col min="4" max="4" width="11.85546875" style="8" customWidth="1"/>
    <col min="5" max="5" width="11.42578125" style="8"/>
    <col min="6" max="6" width="13.28515625" style="8" customWidth="1"/>
    <col min="7" max="16384" width="11.42578125" style="8"/>
  </cols>
  <sheetData>
    <row r="1" spans="1:7" s="1" customFormat="1" ht="20.25" thickTop="1" thickBot="1" x14ac:dyDescent="0.25">
      <c r="A1" s="2" t="s">
        <v>0</v>
      </c>
      <c r="B1" s="80" t="s">
        <v>20</v>
      </c>
      <c r="C1" s="80"/>
      <c r="D1" s="80"/>
      <c r="E1" s="80"/>
      <c r="F1" s="80"/>
    </row>
    <row r="2" spans="1:7" s="1" customFormat="1" ht="23.25" customHeight="1" thickTop="1" thickBot="1" x14ac:dyDescent="0.25">
      <c r="A2" s="3" t="s">
        <v>1</v>
      </c>
      <c r="B2" s="4"/>
      <c r="C2" s="5"/>
      <c r="D2" s="89" t="s">
        <v>29</v>
      </c>
      <c r="E2" s="90"/>
      <c r="F2" s="91"/>
      <c r="G2" s="92"/>
    </row>
    <row r="3" spans="1:7" s="1" customFormat="1" ht="15.75" customHeight="1" thickTop="1" thickBot="1" x14ac:dyDescent="0.25">
      <c r="A3" s="3" t="s">
        <v>2</v>
      </c>
      <c r="B3" s="6" t="s">
        <v>28</v>
      </c>
      <c r="C3" s="7"/>
      <c r="D3" s="7"/>
      <c r="E3" s="7"/>
      <c r="F3" s="7"/>
    </row>
    <row r="4" spans="1:7" ht="12" thickTop="1" x14ac:dyDescent="0.2">
      <c r="B4" s="23"/>
      <c r="C4" s="24"/>
      <c r="D4" s="81">
        <v>2025</v>
      </c>
      <c r="E4" s="81"/>
      <c r="F4" s="82"/>
    </row>
    <row r="5" spans="1:7" s="10" customFormat="1" x14ac:dyDescent="0.2">
      <c r="B5" s="21" t="s">
        <v>3</v>
      </c>
      <c r="C5" s="22"/>
      <c r="D5" s="22" t="s">
        <v>4</v>
      </c>
      <c r="E5" s="9" t="s">
        <v>5</v>
      </c>
      <c r="F5" s="50" t="s">
        <v>6</v>
      </c>
    </row>
    <row r="6" spans="1:7" x14ac:dyDescent="0.2">
      <c r="B6" s="25"/>
      <c r="C6" s="26"/>
      <c r="D6" s="26"/>
      <c r="E6" s="26"/>
      <c r="F6" s="51"/>
    </row>
    <row r="7" spans="1:7" s="6" customFormat="1" x14ac:dyDescent="0.2">
      <c r="B7" s="11" t="s">
        <v>13</v>
      </c>
      <c r="C7" s="12"/>
      <c r="D7" s="57">
        <v>2090165.36</v>
      </c>
      <c r="E7" s="58" t="s">
        <v>11</v>
      </c>
      <c r="F7" s="59">
        <f>+D7</f>
        <v>2090165.36</v>
      </c>
    </row>
    <row r="8" spans="1:7" x14ac:dyDescent="0.2">
      <c r="B8" s="11"/>
      <c r="C8" s="13" t="s">
        <v>30</v>
      </c>
      <c r="D8" s="60">
        <f>+D7</f>
        <v>2090165.36</v>
      </c>
      <c r="E8" s="58" t="s">
        <v>11</v>
      </c>
      <c r="F8" s="59">
        <f>+D8</f>
        <v>2090165.36</v>
      </c>
    </row>
    <row r="9" spans="1:7" x14ac:dyDescent="0.2">
      <c r="B9" s="14"/>
      <c r="C9" s="13" t="s">
        <v>22</v>
      </c>
      <c r="D9" s="28" t="s">
        <v>11</v>
      </c>
      <c r="E9" s="58" t="s">
        <v>11</v>
      </c>
      <c r="F9" s="52" t="s">
        <v>11</v>
      </c>
    </row>
    <row r="10" spans="1:7" x14ac:dyDescent="0.2">
      <c r="B10" s="14"/>
      <c r="C10" s="13" t="s">
        <v>31</v>
      </c>
      <c r="D10" s="28" t="s">
        <v>11</v>
      </c>
      <c r="E10" s="58" t="s">
        <v>11</v>
      </c>
      <c r="F10" s="52" t="s">
        <v>11</v>
      </c>
    </row>
    <row r="11" spans="1:7" x14ac:dyDescent="0.2">
      <c r="B11" s="14"/>
      <c r="C11" s="13" t="s">
        <v>14</v>
      </c>
      <c r="D11" s="28" t="s">
        <v>11</v>
      </c>
      <c r="E11" s="58" t="s">
        <v>11</v>
      </c>
      <c r="F11" s="52" t="s">
        <v>11</v>
      </c>
    </row>
    <row r="12" spans="1:7" s="6" customFormat="1" x14ac:dyDescent="0.2">
      <c r="B12" s="34"/>
      <c r="C12" s="35"/>
      <c r="D12" s="37"/>
      <c r="E12" s="37"/>
      <c r="F12" s="53"/>
    </row>
    <row r="13" spans="1:7" x14ac:dyDescent="0.2">
      <c r="B13" s="11" t="s">
        <v>7</v>
      </c>
      <c r="C13" s="12"/>
      <c r="D13" s="57">
        <v>8254572.3099999996</v>
      </c>
      <c r="E13" s="60" t="s">
        <v>11</v>
      </c>
      <c r="F13" s="61">
        <v>8254572.3099999996</v>
      </c>
    </row>
    <row r="14" spans="1:7" s="39" customFormat="1" x14ac:dyDescent="0.2">
      <c r="B14" s="41"/>
      <c r="C14" s="42" t="s">
        <v>27</v>
      </c>
      <c r="D14" s="60">
        <v>8254572.3099999996</v>
      </c>
      <c r="E14" s="60" t="s">
        <v>11</v>
      </c>
      <c r="F14" s="61">
        <v>8254572.3099999996</v>
      </c>
    </row>
    <row r="15" spans="1:7" x14ac:dyDescent="0.2">
      <c r="B15" s="14"/>
      <c r="C15" s="13" t="s">
        <v>12</v>
      </c>
      <c r="D15" s="60" t="s">
        <v>11</v>
      </c>
      <c r="E15" s="60" t="s">
        <v>11</v>
      </c>
      <c r="F15" s="61" t="s">
        <v>11</v>
      </c>
    </row>
    <row r="16" spans="1:7" x14ac:dyDescent="0.2">
      <c r="B16" s="14"/>
      <c r="C16" s="13" t="s">
        <v>32</v>
      </c>
      <c r="D16" s="60" t="s">
        <v>11</v>
      </c>
      <c r="E16" s="60" t="s">
        <v>11</v>
      </c>
      <c r="F16" s="61" t="s">
        <v>11</v>
      </c>
    </row>
    <row r="17" spans="2:6" x14ac:dyDescent="0.2">
      <c r="B17" s="14"/>
      <c r="C17" s="29"/>
      <c r="D17" s="28"/>
      <c r="E17" s="27"/>
      <c r="F17" s="54"/>
    </row>
    <row r="18" spans="2:6" x14ac:dyDescent="0.2">
      <c r="B18" s="11" t="s">
        <v>8</v>
      </c>
      <c r="C18" s="15"/>
      <c r="D18" s="28">
        <v>9817442.549999997</v>
      </c>
      <c r="E18" s="62" t="s">
        <v>11</v>
      </c>
      <c r="F18" s="61">
        <v>9817442.549999997</v>
      </c>
    </row>
    <row r="19" spans="2:6" ht="11.25" customHeight="1" x14ac:dyDescent="0.2">
      <c r="B19" s="14"/>
      <c r="C19" s="13" t="s">
        <v>33</v>
      </c>
      <c r="D19" s="38">
        <v>12916907.479</v>
      </c>
      <c r="E19" s="62" t="s">
        <v>11</v>
      </c>
      <c r="F19" s="61">
        <v>12916907.479</v>
      </c>
    </row>
    <row r="20" spans="2:6" s="6" customFormat="1" ht="11.25" customHeight="1" x14ac:dyDescent="0.2">
      <c r="B20" s="14"/>
      <c r="C20" s="13" t="s">
        <v>34</v>
      </c>
      <c r="D20" s="38">
        <v>165603.58100000001</v>
      </c>
      <c r="E20" s="62" t="s">
        <v>11</v>
      </c>
      <c r="F20" s="61">
        <v>165603.58100000001</v>
      </c>
    </row>
    <row r="21" spans="2:6" ht="11.25" customHeight="1" x14ac:dyDescent="0.2">
      <c r="B21" s="14"/>
      <c r="C21" s="47" t="s">
        <v>35</v>
      </c>
      <c r="D21" s="38">
        <v>-3190068.5100000035</v>
      </c>
      <c r="E21" s="62" t="s">
        <v>11</v>
      </c>
      <c r="F21" s="72">
        <v>-3190068.5100000035</v>
      </c>
    </row>
    <row r="22" spans="2:6" ht="11.25" customHeight="1" x14ac:dyDescent="0.2">
      <c r="B22" s="14"/>
      <c r="C22" s="48" t="s">
        <v>14</v>
      </c>
      <c r="D22" s="62" t="s">
        <v>11</v>
      </c>
      <c r="E22" s="62" t="s">
        <v>11</v>
      </c>
      <c r="F22" s="73" t="s">
        <v>11</v>
      </c>
    </row>
    <row r="23" spans="2:6" ht="11.25" customHeight="1" x14ac:dyDescent="0.2">
      <c r="B23" s="14"/>
      <c r="C23" s="48" t="s">
        <v>51</v>
      </c>
      <c r="D23" s="38">
        <v>-75000</v>
      </c>
      <c r="E23" s="62" t="s">
        <v>11</v>
      </c>
      <c r="F23" s="72">
        <v>-75000</v>
      </c>
    </row>
    <row r="24" spans="2:6" x14ac:dyDescent="0.2">
      <c r="B24" s="14"/>
      <c r="C24" s="48"/>
      <c r="D24" s="38"/>
      <c r="E24" s="40"/>
      <c r="F24" s="74"/>
    </row>
    <row r="25" spans="2:6" x14ac:dyDescent="0.2">
      <c r="B25" s="16" t="s">
        <v>9</v>
      </c>
      <c r="C25" s="17"/>
      <c r="D25" s="63">
        <v>30943958.960000001</v>
      </c>
      <c r="E25" s="58">
        <v>6266891.1599999992</v>
      </c>
      <c r="F25" s="75">
        <f>+D25-E25</f>
        <v>24677067.800000001</v>
      </c>
    </row>
    <row r="26" spans="2:6" x14ac:dyDescent="0.2">
      <c r="B26" s="14"/>
      <c r="C26" s="13"/>
      <c r="D26" s="65"/>
      <c r="E26" s="65"/>
      <c r="F26" s="75"/>
    </row>
    <row r="27" spans="2:6" x14ac:dyDescent="0.2">
      <c r="B27" s="18"/>
      <c r="C27" s="8" t="s">
        <v>36</v>
      </c>
      <c r="D27" s="65">
        <f>14044923.45-1110.01</f>
        <v>14043813.439999999</v>
      </c>
      <c r="E27" s="60" t="s">
        <v>11</v>
      </c>
      <c r="F27" s="75">
        <f t="shared" ref="F27:F31" si="0">+D27</f>
        <v>14043813.439999999</v>
      </c>
    </row>
    <row r="28" spans="2:6" x14ac:dyDescent="0.2">
      <c r="B28" s="19"/>
      <c r="C28" s="13" t="s">
        <v>15</v>
      </c>
      <c r="D28" s="65">
        <v>3919396.1899999995</v>
      </c>
      <c r="E28" s="60" t="s">
        <v>11</v>
      </c>
      <c r="F28" s="75">
        <f t="shared" si="0"/>
        <v>3919396.1899999995</v>
      </c>
    </row>
    <row r="29" spans="2:6" x14ac:dyDescent="0.2">
      <c r="B29" s="14"/>
      <c r="C29" s="8" t="s">
        <v>37</v>
      </c>
      <c r="D29" s="65">
        <v>337415.95999999996</v>
      </c>
      <c r="E29" s="60" t="s">
        <v>11</v>
      </c>
      <c r="F29" s="75">
        <f t="shared" si="0"/>
        <v>337415.95999999996</v>
      </c>
    </row>
    <row r="30" spans="2:6" x14ac:dyDescent="0.2">
      <c r="B30" s="19"/>
      <c r="C30" s="49" t="s">
        <v>23</v>
      </c>
      <c r="D30" s="65">
        <v>3699324.09</v>
      </c>
      <c r="E30" s="60" t="s">
        <v>11</v>
      </c>
      <c r="F30" s="75">
        <f t="shared" si="0"/>
        <v>3699324.09</v>
      </c>
    </row>
    <row r="31" spans="2:6" x14ac:dyDescent="0.2">
      <c r="B31" s="19"/>
      <c r="C31" s="48" t="s">
        <v>38</v>
      </c>
      <c r="D31" s="60" t="s">
        <v>11</v>
      </c>
      <c r="E31" s="60" t="s">
        <v>11</v>
      </c>
      <c r="F31" s="75" t="str">
        <f t="shared" si="0"/>
        <v>..</v>
      </c>
    </row>
    <row r="32" spans="2:6" x14ac:dyDescent="0.2">
      <c r="B32" s="19"/>
      <c r="C32" s="49" t="s">
        <v>12</v>
      </c>
      <c r="D32" s="65">
        <v>893458.15</v>
      </c>
      <c r="E32" s="60" t="s">
        <v>11</v>
      </c>
      <c r="F32" s="75">
        <f>+D32</f>
        <v>893458.15</v>
      </c>
    </row>
    <row r="33" spans="2:6" x14ac:dyDescent="0.2">
      <c r="B33" s="19"/>
      <c r="C33" s="49" t="s">
        <v>42</v>
      </c>
      <c r="D33" s="60" t="s">
        <v>11</v>
      </c>
      <c r="E33" s="60" t="s">
        <v>11</v>
      </c>
      <c r="F33" s="72" t="s">
        <v>11</v>
      </c>
    </row>
    <row r="34" spans="2:6" x14ac:dyDescent="0.2">
      <c r="B34" s="19"/>
      <c r="C34" s="49" t="s">
        <v>39</v>
      </c>
      <c r="D34" s="60" t="s">
        <v>11</v>
      </c>
      <c r="E34" s="60" t="s">
        <v>11</v>
      </c>
      <c r="F34" s="72" t="s">
        <v>11</v>
      </c>
    </row>
    <row r="35" spans="2:6" x14ac:dyDescent="0.2">
      <c r="B35" s="19"/>
      <c r="C35" s="49" t="s">
        <v>40</v>
      </c>
      <c r="D35" s="60" t="s">
        <v>11</v>
      </c>
      <c r="E35" s="60" t="s">
        <v>11</v>
      </c>
      <c r="F35" s="72" t="s">
        <v>11</v>
      </c>
    </row>
    <row r="36" spans="2:6" x14ac:dyDescent="0.2">
      <c r="B36" s="19"/>
      <c r="C36" s="48" t="s">
        <v>41</v>
      </c>
      <c r="D36" s="60" t="s">
        <v>11</v>
      </c>
      <c r="E36" s="60" t="s">
        <v>11</v>
      </c>
      <c r="F36" s="72" t="s">
        <v>11</v>
      </c>
    </row>
    <row r="37" spans="2:6" x14ac:dyDescent="0.2">
      <c r="B37" s="19"/>
      <c r="C37" s="13" t="s">
        <v>10</v>
      </c>
      <c r="D37" s="58">
        <v>6266891.1599999992</v>
      </c>
      <c r="E37" s="58">
        <v>6266891.1599999992</v>
      </c>
      <c r="F37" s="76" t="s">
        <v>11</v>
      </c>
    </row>
    <row r="38" spans="2:6" x14ac:dyDescent="0.2">
      <c r="B38" s="19"/>
      <c r="C38" s="13" t="s">
        <v>52</v>
      </c>
      <c r="D38" s="58">
        <v>1783659.97</v>
      </c>
      <c r="E38" s="58" t="s">
        <v>11</v>
      </c>
      <c r="F38" s="76">
        <f>+D38</f>
        <v>1783659.97</v>
      </c>
    </row>
    <row r="39" spans="2:6" x14ac:dyDescent="0.2">
      <c r="B39" s="19"/>
      <c r="C39" s="13"/>
      <c r="D39" s="58"/>
      <c r="E39" s="58"/>
      <c r="F39" s="76"/>
    </row>
    <row r="40" spans="2:6" x14ac:dyDescent="0.2">
      <c r="B40" s="11" t="s">
        <v>16</v>
      </c>
      <c r="C40" s="13"/>
      <c r="D40" s="46"/>
      <c r="E40" s="46"/>
      <c r="F40" s="77"/>
    </row>
    <row r="41" spans="2:6" x14ac:dyDescent="0.2">
      <c r="B41" s="11" t="s">
        <v>18</v>
      </c>
      <c r="C41" s="13"/>
      <c r="D41" s="57">
        <v>5790938.6799999997</v>
      </c>
      <c r="E41" s="58">
        <v>47505.875999999997</v>
      </c>
      <c r="F41" s="72">
        <v>5743432.7939999998</v>
      </c>
    </row>
    <row r="42" spans="2:6" x14ac:dyDescent="0.2">
      <c r="B42" s="11"/>
      <c r="C42" s="45" t="s">
        <v>43</v>
      </c>
      <c r="D42" s="60">
        <v>5769992.1100000003</v>
      </c>
      <c r="E42" s="58">
        <v>47505.875999999997</v>
      </c>
      <c r="F42" s="72">
        <v>5722486.2300000004</v>
      </c>
    </row>
    <row r="43" spans="2:6" x14ac:dyDescent="0.2">
      <c r="B43" s="19"/>
      <c r="C43" s="45" t="s">
        <v>12</v>
      </c>
      <c r="D43" s="65">
        <v>20946.57</v>
      </c>
      <c r="E43" s="60" t="s">
        <v>11</v>
      </c>
      <c r="F43" s="75">
        <v>20946.57</v>
      </c>
    </row>
    <row r="44" spans="2:6" x14ac:dyDescent="0.2">
      <c r="B44" s="19"/>
      <c r="C44" s="45"/>
      <c r="D44" s="31"/>
      <c r="E44" s="31"/>
      <c r="F44" s="78"/>
    </row>
    <row r="45" spans="2:6" x14ac:dyDescent="0.2">
      <c r="B45" s="11" t="s">
        <v>19</v>
      </c>
      <c r="C45" s="13"/>
      <c r="D45" s="66">
        <v>11733312.393609991</v>
      </c>
      <c r="E45" s="65">
        <v>445120.89600000012</v>
      </c>
      <c r="F45" s="75">
        <v>11288191.497609992</v>
      </c>
    </row>
    <row r="46" spans="2:6" x14ac:dyDescent="0.2">
      <c r="B46" s="30"/>
      <c r="C46" s="43" t="s">
        <v>26</v>
      </c>
      <c r="D46" s="58">
        <f>+D45-D48-D47</f>
        <v>12179583.07760999</v>
      </c>
      <c r="E46" s="65">
        <v>445120.89600000012</v>
      </c>
      <c r="F46" s="76">
        <f>+D46-E46</f>
        <v>11734462.18160999</v>
      </c>
    </row>
    <row r="47" spans="2:6" x14ac:dyDescent="0.2">
      <c r="B47" s="30"/>
      <c r="C47" s="43" t="s">
        <v>21</v>
      </c>
      <c r="D47" s="58">
        <v>-490839.73400000005</v>
      </c>
      <c r="E47" s="58" t="s">
        <v>11</v>
      </c>
      <c r="F47" s="76">
        <v>-490839.73400000005</v>
      </c>
    </row>
    <row r="48" spans="2:6" x14ac:dyDescent="0.2">
      <c r="B48" s="30"/>
      <c r="C48" s="43" t="s">
        <v>14</v>
      </c>
      <c r="D48" s="58">
        <v>44569.05</v>
      </c>
      <c r="E48" s="58" t="s">
        <v>11</v>
      </c>
      <c r="F48" s="76">
        <v>44569.05</v>
      </c>
    </row>
    <row r="49" spans="2:6" x14ac:dyDescent="0.2">
      <c r="B49" s="30"/>
      <c r="C49" s="45"/>
      <c r="D49" s="55"/>
      <c r="E49" s="55"/>
      <c r="F49" s="79"/>
    </row>
    <row r="50" spans="2:6" x14ac:dyDescent="0.2">
      <c r="B50" s="44" t="s">
        <v>48</v>
      </c>
      <c r="C50" s="45" t="s">
        <v>26</v>
      </c>
      <c r="D50" s="67">
        <v>4043432.99</v>
      </c>
      <c r="E50" s="58" t="s">
        <v>11</v>
      </c>
      <c r="F50" s="76">
        <f>+D50</f>
        <v>4043432.99</v>
      </c>
    </row>
    <row r="51" spans="2:6" x14ac:dyDescent="0.2">
      <c r="B51" s="30"/>
      <c r="C51" s="12"/>
      <c r="D51" s="68">
        <f>+D50</f>
        <v>4043432.99</v>
      </c>
      <c r="E51" s="58" t="s">
        <v>11</v>
      </c>
      <c r="F51" s="59">
        <f>+D51</f>
        <v>4043432.99</v>
      </c>
    </row>
    <row r="52" spans="2:6" x14ac:dyDescent="0.2">
      <c r="B52" s="44" t="s">
        <v>24</v>
      </c>
      <c r="C52" s="12" t="s">
        <v>44</v>
      </c>
      <c r="D52" s="69"/>
      <c r="F52" s="59"/>
    </row>
    <row r="53" spans="2:6" x14ac:dyDescent="0.2">
      <c r="B53" s="30"/>
      <c r="D53" s="66">
        <v>2202815.09</v>
      </c>
      <c r="E53" s="58" t="s">
        <v>11</v>
      </c>
      <c r="F53" s="59">
        <f>+D53</f>
        <v>2202815.09</v>
      </c>
    </row>
    <row r="54" spans="2:6" x14ac:dyDescent="0.2">
      <c r="B54" s="44" t="s">
        <v>25</v>
      </c>
      <c r="C54" s="12" t="s">
        <v>47</v>
      </c>
      <c r="D54" s="69"/>
      <c r="E54" s="58"/>
      <c r="F54" s="59"/>
    </row>
    <row r="55" spans="2:6" x14ac:dyDescent="0.2">
      <c r="B55" s="30"/>
      <c r="D55" s="66">
        <v>710570.32199999993</v>
      </c>
      <c r="E55" s="58" t="s">
        <v>11</v>
      </c>
      <c r="F55" s="59">
        <f>+D55</f>
        <v>710570.32199999993</v>
      </c>
    </row>
    <row r="56" spans="2:6" x14ac:dyDescent="0.2">
      <c r="B56" s="44" t="s">
        <v>49</v>
      </c>
      <c r="C56" s="12" t="s">
        <v>45</v>
      </c>
      <c r="D56" s="69"/>
      <c r="E56" s="58"/>
      <c r="F56" s="59"/>
    </row>
    <row r="57" spans="2:6" x14ac:dyDescent="0.2">
      <c r="B57" s="30"/>
      <c r="C57" s="36"/>
      <c r="D57" s="71" t="s">
        <v>11</v>
      </c>
      <c r="E57" s="58" t="s">
        <v>11</v>
      </c>
      <c r="F57" s="59" t="s">
        <v>11</v>
      </c>
    </row>
    <row r="58" spans="2:6" x14ac:dyDescent="0.2">
      <c r="B58" s="11" t="s">
        <v>17</v>
      </c>
      <c r="C58" s="13" t="s">
        <v>26</v>
      </c>
      <c r="D58" s="69"/>
      <c r="E58" s="65"/>
      <c r="F58" s="64"/>
    </row>
    <row r="59" spans="2:6" x14ac:dyDescent="0.2">
      <c r="B59" s="17"/>
      <c r="C59" s="13"/>
      <c r="D59" s="70">
        <v>1245239.57</v>
      </c>
      <c r="E59" s="58" t="s">
        <v>11</v>
      </c>
      <c r="F59" s="59">
        <f>+D59</f>
        <v>1245239.57</v>
      </c>
    </row>
    <row r="60" spans="2:6" x14ac:dyDescent="0.2">
      <c r="B60" s="32"/>
      <c r="C60" s="33"/>
      <c r="D60" s="33"/>
      <c r="E60" s="33"/>
      <c r="F60" s="56"/>
    </row>
    <row r="61" spans="2:6" ht="10.15" customHeight="1" x14ac:dyDescent="0.2">
      <c r="B61" s="83" t="s">
        <v>50</v>
      </c>
      <c r="C61" s="84"/>
      <c r="D61" s="84"/>
      <c r="E61" s="84"/>
      <c r="F61" s="85"/>
    </row>
    <row r="62" spans="2:6" ht="41.25" customHeight="1" x14ac:dyDescent="0.2">
      <c r="B62" s="86"/>
      <c r="C62" s="87"/>
      <c r="D62" s="87"/>
      <c r="E62" s="87"/>
      <c r="F62" s="88"/>
    </row>
    <row r="63" spans="2:6" ht="13.5" customHeight="1" x14ac:dyDescent="0.2">
      <c r="B63" s="20" t="s">
        <v>46</v>
      </c>
    </row>
  </sheetData>
  <mergeCells count="4">
    <mergeCell ref="B1:F1"/>
    <mergeCell ref="D4:F4"/>
    <mergeCell ref="B61:F62"/>
    <mergeCell ref="D2:G2"/>
  </mergeCells>
  <phoneticPr fontId="0" type="noConversion"/>
  <hyperlinks>
    <hyperlink ref="A2" r:id="rId1" xr:uid="{00000000-0004-0000-0000-000000000000}"/>
    <hyperlink ref="A3" r:id="rId2" xr:uid="{00000000-0004-0000-0000-000001000000}"/>
    <hyperlink ref="D2" r:id="rId3" display="Encuesta de satisfacción" xr:uid="{9210DBD0-86B0-47A9-AAA2-358F3131A450}"/>
  </hyperlinks>
  <pageMargins left="0.25" right="0.25" top="0.75" bottom="0.75" header="0.3" footer="0.3"/>
  <pageSetup paperSize="9" scale="85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N341125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2018-06-01T09:40:07Z</cp:lastPrinted>
  <dcterms:created xsi:type="dcterms:W3CDTF">2008-12-15T11:10:43Z</dcterms:created>
  <dcterms:modified xsi:type="dcterms:W3CDTF">2026-03-16T13:03:35Z</dcterms:modified>
</cp:coreProperties>
</file>